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93" documentId="120_S{2AC9BD13-BADA-5192-A53E-5A8FF88502F6}" xr6:coauthVersionLast="47" xr6:coauthVersionMax="47" xr10:uidLastSave="{4115CDCE-A861-4B66-A800-E8943000921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<sst xmlns="http://schemas.openxmlformats.org/spreadsheetml/2006/main" count="180291" uniqueCount="39131">
  <si>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</si>
  <si>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</si>
  <si>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</si>
  <si>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</si>
  <si>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</si>
  <si>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</si>
  <si>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</si>
  <si>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</si>
  <si>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</si>
  <si>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</si>
  <si>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</si>
  <si>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</si>
  <si>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</si>
  <si>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</si>
  <si>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</si>
  <si>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</si>
  <si>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</si>
  <si>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</si>
  <si>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</si>
  <si>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</si>
  <si>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</si>
  <si>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</si>
  <si>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</si>
  <si>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</si>
  <si>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</si>
  <si>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</si>
  <si>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</si>
  <si>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</si>
  <si>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</si>
  <si>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</si>
  <si>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</si>
  <si>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</si>
  <si>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</si>
  <si>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</si>
  <si>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</si>
  <si>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</si>
  <si>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</si>
  <si>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</si>
  <si>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</si>
  <si>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</si>
  <si>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</si>
  <si>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</si>
  <si>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</si>
  <si>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</si>
  <si>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</si>
  <si>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</si>
  <si>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</si>
  <si>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</si>
  <si>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</si>
  <si>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</si>
  <si>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</si>
  <si>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</si>
  <si>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</si>
  <si>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</si>
  <si>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</si>
  <si>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</si>
  <si>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</si>
  <si>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</si>
  <si>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</si>
  <si>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</si>
  <si>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</si>
  <si>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</si>
  <si>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</si>
  <si>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</si>
  <si>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</si>
  <si>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</si>
  <si>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</si>
  <si>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</si>
  <si>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</si>
  <si>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</si>
  <si>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</si>
  <si>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</si>
  <si>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</si>
  <si>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</si>
  <si>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</si>
  <si>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</si>
  <si>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</si>
  <si>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</si>
  <si>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</si>
  <si>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</si>
  <si>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</si>
  <si>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</si>
  <si>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</si>
  <si>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</si>
  <si>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</si>
  <si>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</si>
  <si>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</si>
  <si>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</si>
  <si>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</si>
  <si>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</si>
  <si>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</si>
  <si>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</si>
  <si>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</si>
  <si>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</si>
  <si>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</si>
  <si>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</si>
  <si>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</si>
  <si>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</si>
  <si>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</si>
  <si>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</si>
  <si>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</si>
  <si>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</si>
  <si>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</si>
  <si>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</si>
  <si>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</si>
  <si>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</si>
  <si>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</si>
  <si>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</si>
  <si>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</si>
  <si>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</si>
  <si>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</si>
  <si>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</si>
  <si>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</si>
  <si>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</si>
  <si>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</si>
  <si>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</si>
  <si>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</si>
  <si>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</si>
  <si>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</si>
  <si>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</si>
  <si>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</si>
  <si>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</si>
  <si>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</si>
  <si>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</si>
  <si>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</si>
  <si>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</si>
  <si>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</si>
  <si>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</si>
  <si>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</si>
  <si>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</si>
  <si>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</si>
  <si>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</si>
  <si>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</si>
  <si>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</si>
  <si>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</si>
  <si>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</si>
  <si>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</si>
  <si>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</si>
  <si>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</si>
  <si>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</si>
  <si>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</si>
  <si>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</si>
  <si>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</si>
  <si>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</si>
  <si>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</si>
  <si>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</si>
  <si>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</si>
  <si>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</si>
  <si>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</si>
  <si>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</si>
  <si>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</si>
  <si>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</si>
  <si>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</si>
  <si>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</si>
  <si>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</si>
  <si>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</si>
  <si>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</si>
  <si>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</si>
  <si>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</si>
  <si>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</si>
  <si>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</si>
  <si>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</si>
  <si>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</si>
  <si>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</si>
  <si>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</si>
  <si>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</si>
  <si>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</si>
  <si>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</si>
  <si>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</si>
  <si>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</si>
  <si>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</si>
  <si>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</si>
  <si>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</si>
  <si>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</si>
  <si>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</si>
  <si>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</si>
  <si>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</si>
  <si>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</si>
  <si>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</si>
  <si>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</si>
  <si>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</si>
  <si>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</si>
  <si>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</si>
  <si>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</si>
  <si>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</si>
  <si>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</si>
  <si>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</si>
  <si>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</si>
  <si>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</si>
  <si>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</si>
  <si>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</si>
  <si>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</si>
  <si>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</si>
  <si>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</si>
  <si>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</si>
  <si>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</si>
  <si>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</si>
  <si>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</si>
  <si>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</si>
  <si>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</si>
  <si>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</si>
  <si>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</si>
  <si>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</si>
  <si>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</si>
  <si>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</si>
  <si>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</si>
  <si>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</si>
  <si>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</si>
  <si>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</si>
  <si>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</si>
  <si>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</si>
  <si>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</si>
  <si>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</si>
  <si>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</si>
  <si>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</si>
  <si>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</si>
  <si>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</si>
  <si>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</si>
  <si>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</si>
  <si>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</si>
  <si>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</si>
  <si>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</si>
  <si>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</si>
  <si>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</si>
  <si>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</si>
  <si>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</si>
  <si>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</si>
  <si>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</si>
  <si>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</si>
  <si>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</si>
  <si>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</si>
  <si>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</si>
  <si>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</si>
  <si>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</si>
  <si>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</si>
  <si>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</si>
  <si>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</si>
  <si>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</si>
  <si>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</si>
  <si>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</si>
  <si>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</si>
  <si>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</si>
  <si>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</si>
  <si>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</si>
  <si>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</si>
  <si>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</si>
  <si>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</si>
  <si>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</si>
  <si>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</si>
  <si>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</si>
  <si>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</si>
  <si>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</si>
  <si>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</si>
  <si>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</si>
  <si>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</si>
  <si>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</si>
  <si>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</si>
  <si>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</si>
  <si>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</si>
  <si>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</si>
  <si>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</si>
  <si>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</si>
  <si>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</si>
  <si>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</si>
  <si>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</si>
  <si>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</si>
  <si>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</si>
  <si>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</si>
  <si>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</si>
  <si>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</si>
  <si>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</si>
  <si>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</si>
  <si>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</si>
  <si>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</si>
  <si>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</si>
  <si>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</si>
  <si>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</si>
  <si>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</si>
  <si>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</si>
  <si>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</si>
  <si>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</si>
  <si>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</si>
  <si>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</si>
  <si>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</si>
  <si>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</si>
  <si>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</si>
  <si>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</si>
  <si>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</si>
  <si>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</si>
  <si>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</si>
  <si>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</si>
  <si>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</si>
  <si>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</si>
  <si>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</si>
  <si>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</si>
  <si>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</si>
  <si>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</si>
  <si>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</si>
  <si>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</si>
  <si>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</si>
  <si>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</si>
  <si>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</si>
  <si>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</si>
  <si>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</si>
  <si>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</si>
  <si>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</si>
  <si>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</si>
  <si>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</si>
  <si>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</si>
  <si>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</si>
  <si>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</si>
  <si>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</si>
  <si>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</si>
  <si>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</si>
  <si>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</si>
  <si>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</si>
  <si>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</si>
  <si>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</si>
  <si>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</si>
  <si>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</si>
  <si>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</si>
  <si>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</si>
  <si>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</si>
  <si>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</si>
  <si>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</si>
  <si>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</si>
  <si>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</si>
  <si>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</si>
  <si>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</si>
  <si>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</si>
  <si>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</si>
  <si>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</si>
  <si>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</si>
  <si>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</si>
  <si>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</si>
  <si>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</si>
  <si>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</si>
  <si>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</si>
  <si>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</si>
  <si>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</si>
  <si>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</si>
  <si>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</si>
  <si>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</si>
  <si>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</si>
  <si>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</si>
  <si>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</si>
  <si>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</si>
  <si>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</si>
  <si>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</si>
  <si>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</si>
  <si>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</si>
  <si>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</si>
  <si>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</si>
  <si>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</si>
  <si>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</si>
  <si>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</si>
  <si>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</si>
  <si>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</si>
  <si>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</si>
  <si>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</si>
  <si>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</si>
  <si>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</si>
  <si>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</si>
  <si>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</si>
  <si>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</si>
  <si>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</si>
  <si>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</si>
  <si>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</si>
  <si>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</si>
  <si>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</si>
  <si>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</si>
  <si>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</si>
  <si>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</si>
  <si>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</si>
  <si>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</si>
  <si>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</si>
  <si>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</si>
  <si>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</si>
  <si>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</si>
  <si>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</si>
  <si>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</si>
  <si>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</si>
  <si>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</si>
  <si>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</si>
  <si>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</si>
  <si>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</si>
  <si>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</si>
  <si>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</si>
  <si>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</si>
  <si>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</si>
  <si>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</si>
  <si>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</si>
  <si>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</si>
  <si>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</si>
  <si>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</si>
  <si>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</si>
  <si>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</si>
  <si>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</si>
  <si>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</si>
  <si>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</si>
  <si>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</si>
  <si>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</si>
  <si>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</si>
  <si>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</si>
  <si>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</si>
  <si>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</si>
  <si>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</si>
  <si>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</si>
  <si>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</si>
  <si>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</si>
  <si>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</si>
  <si>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</si>
  <si>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</si>
  <si>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</si>
  <si>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</si>
  <si>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</si>
  <si>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</si>
  <si>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</si>
  <si>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</si>
  <si>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</si>
  <si>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</si>
  <si>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</si>
  <si>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</si>
  <si>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</si>
  <si>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</si>
  <si>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</si>
  <si>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</si>
  <si>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</si>
  <si>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</si>
  <si>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</si>
  <si>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</si>
  <si>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</si>
  <si>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</si>
  <si>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</si>
  <si>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</si>
  <si>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</si>
  <si>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</si>
  <si>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</si>
  <si>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</si>
  <si>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</si>
  <si>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</si>
  <si>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</si>
  <si>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</si>
  <si>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</si>
  <si>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</si>
  <si>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</si>
  <si>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</si>
  <si>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</si>
  <si>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</si>
  <si>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</si>
  <si>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</si>
  <si>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</si>
  <si>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</si>
  <si>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</si>
  <si>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</si>
  <si>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</si>
  <si>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</si>
  <si>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</si>
  <si>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</si>
  <si>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</si>
  <si>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</si>
  <si>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</si>
  <si>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</si>
  <si>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</si>
  <si>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</si>
  <si>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</si>
  <si>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</si>
  <si>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</si>
  <si>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</si>
  <si>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</si>
  <si>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</si>
  <si>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</si>
  <si>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</si>
  <si>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</si>
  <si>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</si>
  <si>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</si>
  <si>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</si>
  <si>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</si>
  <si>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</si>
  <si>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</si>
  <si>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</si>
  <si>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</si>
  <si>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</si>
  <si>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</si>
  <si>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</si>
  <si>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</si>
  <si>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</si>
  <si>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</si>
  <si>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</si>
  <si>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</si>
  <si>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</si>
  <si>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</si>
  <si>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</si>
  <si>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</si>
  <si>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</si>
  <si>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</si>
  <si>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</si>
  <si>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</si>
  <si>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</si>
  <si>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</si>
  <si>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</si>
  <si>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</si>
  <si>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</si>
  <si>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</si>
  <si>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</si>
  <si>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</si>
  <si>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</si>
  <si>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</si>
  <si>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</si>
  <si>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</si>
  <si>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</si>
  <si>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</si>
  <si>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</si>
  <si>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</si>
  <si>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</si>
  <si>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</si>
  <si>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</si>
  <si>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</si>
  <si>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</si>
  <si>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</si>
  <si>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</si>
  <si>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</si>
  <si>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</si>
  <si>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</si>
  <si>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</si>
  <si>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</si>
  <si>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</si>
  <si>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</si>
  <si>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</si>
  <si>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</si>
  <si>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</si>
  <si>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</si>
  <si>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</si>
  <si>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</si>
  <si>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</si>
  <si>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</si>
  <si>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</si>
  <si>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</si>
  <si>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</si>
  <si>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</si>
  <si>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</si>
  <si>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</si>
  <si>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</si>
  <si>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</si>
  <si>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</si>
  <si>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</si>
  <si>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</si>
  <si>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</si>
  <si>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</si>
  <si>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</si>
  <si>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</si>
  <si>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</si>
  <si>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</si>
  <si>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</si>
  <si>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</si>
  <si>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</si>
  <si>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</si>
  <si>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</si>
  <si>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</si>
  <si>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</si>
  <si>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</si>
  <si>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</si>
  <si>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</si>
  <si>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</si>
  <si>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</si>
  <si>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</si>
  <si>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</si>
  <si>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</si>
  <si>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</si>
  <si>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</si>
  <si>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</si>
  <si>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</si>
  <si>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</si>
  <si>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</si>
  <si>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</si>
  <si>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</si>
  <si>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</si>
  <si>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</si>
  <si>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</si>
  <si>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</si>
  <si>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</si>
  <si>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</si>
  <si>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</si>
  <si>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</si>
  <si>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</si>
  <si>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</si>
  <si>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</si>
  <si>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</si>
  <si>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</si>
  <si>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</si>
  <si>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</si>
  <si>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</si>
  <si>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</si>
  <si>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</si>
  <si>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</si>
  <si>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</si>
  <si>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</si>
  <si>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</si>
  <si>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</si>
  <si>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</si>
  <si>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</si>
  <si>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</si>
  <si>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</si>
  <si>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</si>
  <si>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</si>
  <si>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</si>
  <si>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</si>
  <si>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</si>
  <si>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</si>
  <si>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</si>
  <si>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</si>
  <si>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</si>
  <si>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</si>
  <si>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</si>
  <si>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</si>
  <si>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</si>
  <si>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</si>
  <si>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</si>
  <si>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</si>
  <si>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</si>
  <si>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</si>
  <si>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</si>
  <si>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</si>
  <si>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</si>
  <si>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</si>
  <si>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</si>
  <si>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</si>
  <si>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</si>
  <si>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</si>
  <si>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</si>
  <si>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</si>
  <si>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</si>
  <si>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</si>
  <si>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</si>
  <si>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</si>
  <si>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</si>
  <si>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</si>
  <si>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</si>
  <si>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</si>
  <si>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</si>
  <si>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</si>
  <si>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</si>
  <si>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</si>
  <si>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</si>
  <si>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</si>
  <si>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</si>
  <si>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</si>
  <si>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</si>
  <si>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</si>
  <si>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</si>
  <si>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</si>
  <si>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</si>
  <si>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</si>
  <si>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</si>
  <si>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</si>
  <si>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</si>
  <si>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</si>
  <si>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</si>
  <si>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</si>
  <si>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</si>
  <si>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</si>
  <si>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</si>
  <si>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</si>
  <si>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</si>
  <si>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</si>
  <si>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</si>
  <si>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</si>
  <si>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</si>
  <si>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</si>
  <si>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</si>
  <si>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</si>
  <si>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</si>
  <si>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</si>
  <si>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</si>
  <si>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</si>
  <si>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</si>
  <si>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</si>
  <si>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</si>
  <si>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</si>
  <si>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</si>
  <si>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</si>
  <si>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</si>
  <si>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</si>
  <si>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</si>
  <si>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</si>
  <si>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</si>
  <si>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</si>
  <si>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</si>
  <si>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</si>
  <si>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</si>
  <si>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</si>
  <si>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</si>
  <si>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</si>
  <si>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</si>
  <si>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</si>
  <si>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</si>
  <si>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</si>
  <si>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</si>
  <si>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</si>
  <si>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</si>
  <si>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</si>
  <si>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</si>
  <si>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</si>
  <si>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</si>
  <si>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</si>
  <si>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</si>
  <si>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</si>
  <si>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</si>
  <si>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</si>
  <si>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</si>
  <si>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</si>
  <si>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</si>
  <si>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</si>
  <si>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</si>
  <si>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</si>
  <si>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</si>
  <si>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</si>
  <si>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</si>
  <si>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</si>
  <si>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</si>
  <si>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</si>
  <si>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</si>
  <si>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</si>
  <si>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</si>
  <si>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</si>
  <si>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</si>
  <si>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</si>
  <si>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</si>
  <si>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</si>
  <si>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</si>
  <si>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</si>
  <si>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</si>
  <si>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</si>
  <si>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</si>
  <si>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</si>
  <si>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</si>
  <si>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</si>
  <si>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</si>
  <si>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</si>
  <si>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</si>
  <si>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</si>
  <si>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</si>
  <si>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</si>
  <si>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</si>
  <si>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</si>
  <si>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</si>
  <si>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</si>
  <si>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</si>
  <si>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</si>
  <si>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</si>
  <si>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</si>
  <si>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</si>
  <si>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</si>
  <si>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</si>
  <si>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</si>
  <si>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</si>
  <si>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</si>
  <si>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</si>
  <si>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</si>
  <si>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</si>
  <si>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</si>
  <si>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</si>
  <si>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</si>
  <si>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</si>
  <si>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</si>
  <si>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</si>
  <si>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</si>
  <si>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</si>
  <si>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</si>
  <si>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</si>
  <si>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</si>
  <si>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</si>
  <si>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</si>
  <si>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</si>
  <si>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</si>
  <si>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</si>
  <si>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</si>
  <si>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</si>
  <si>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</si>
  <si>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</si>
  <si>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</si>
  <si>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</si>
  <si>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</si>
  <si>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</si>
  <si>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</si>
  <si>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</si>
  <si>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</si>
  <si>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</si>
  <si>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</si>
  <si>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</si>
  <si>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</si>
  <si>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</si>
  <si>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</si>
  <si>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</si>
  <si>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</si>
  <si>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</si>
  <si>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</si>
  <si>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</si>
  <si>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</si>
  <si>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</si>
  <si>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</si>
  <si>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</si>
  <si>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</si>
  <si>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</si>
  <si>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</si>
  <si>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</si>
  <si>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</si>
  <si>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</si>
  <si>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</si>
  <si>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</si>
  <si>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</si>
  <si>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</si>
  <si>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</si>
  <si>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</si>
  <si>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</si>
  <si>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</si>
  <si>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</si>
  <si>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</si>
  <si>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</si>
  <si>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</si>
  <si>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</si>
  <si>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</si>
  <si>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</si>
  <si>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</si>
  <si>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</si>
  <si>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</si>
  <si>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</si>
  <si>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</si>
  <si>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</si>
  <si>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</si>
  <si>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</si>
  <si>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</si>
  <si>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</si>
  <si>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</si>
  <si>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</si>
  <si>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</si>
  <si>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</si>
  <si>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</si>
  <si>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</si>
  <si>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</si>
  <si>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</si>
  <si>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</si>
  <si>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</si>
  <si>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</si>
  <si>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</si>
  <si>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</si>
  <si>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</si>
  <si>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</si>
  <si>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</si>
  <si>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</si>
  <si>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</si>
  <si>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</si>
  <si>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</si>
  <si>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</si>
  <si>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</si>
  <si>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</si>
  <si>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</si>
  <si>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</si>
  <si>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</si>
  <si>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</si>
  <si>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</si>
  <si>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</si>
  <si>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</si>
  <si>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</si>
  <si>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</si>
  <si>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</si>
  <si>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</si>
  <si>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</si>
  <si>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</si>
  <si>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</si>
  <si>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</si>
  <si>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</si>
  <si>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</si>
  <si>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</si>
  <si>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</si>
  <si>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</si>
  <si>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</si>
  <si>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</si>
  <si>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</si>
  <si>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</si>
  <si>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</si>
  <si>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</si>
  <si>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</si>
  <si>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</si>
  <si>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</si>
  <si>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</si>
  <si>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</si>
  <si>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</si>
  <si>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</si>
  <si>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</si>
  <si>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</si>
  <si>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</si>
  <si>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</si>
  <si>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</si>
  <si>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</si>
  <si>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</si>
  <si>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</si>
  <si>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</si>
  <si>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</si>
  <si>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</si>
  <si>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</si>
  <si>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</si>
  <si>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</si>
  <si>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</si>
  <si>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</si>
  <si>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</si>
  <si>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</si>
  <si>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</si>
  <si>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</si>
  <si>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</si>
  <si>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</si>
  <si>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</si>
  <si>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</si>
  <si>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</si>
  <si>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</si>
  <si>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</si>
  <si>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</si>
  <si>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</si>
  <si>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</si>
  <si>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</si>
  <si>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</si>
  <si>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</si>
  <si>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</si>
  <si>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</si>
  <si>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</si>
  <si>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</si>
  <si>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</si>
  <si>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</si>
  <si>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</si>
  <si>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</si>
  <si>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</si>
  <si>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</si>
  <si>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</si>
  <si>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</si>
  <si>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</si>
  <si>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</si>
  <si>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</si>
  <si>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</si>
  <si>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</si>
  <si>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</si>
  <si>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</si>
  <si>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</si>
  <si>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</si>
  <si>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</si>
  <si>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</si>
  <si>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</si>
  <si>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</si>
  <si>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</si>
  <si>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</si>
  <si>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</si>
  <si>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</si>
  <si>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</si>
  <si>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</si>
  <si>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</si>
  <si>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</si>
  <si>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</si>
  <si>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</si>
  <si>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</si>
  <si>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</si>
  <si>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</si>
  <si>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</si>
  <si>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</si>
  <si>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</si>
  <si>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</si>
  <si>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</si>
  <si>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</si>
  <si>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</si>
  <si>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</si>
  <si>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</si>
  <si>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</si>
  <si>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</si>
  <si>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</si>
  <si>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</si>
  <si>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</si>
  <si>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</si>
  <si>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</si>
  <si>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</si>
  <si>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</si>
  <si>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</si>
  <si>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</si>
  <si>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</si>
  <si>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</si>
  <si>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</si>
  <si>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</si>
  <si>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</si>
  <si>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</si>
  <si>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</si>
  <si>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</si>
  <si>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</si>
  <si>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</si>
  <si>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</si>
  <si>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</si>
  <si>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</si>
  <si>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</si>
  <si>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</si>
  <si>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</si>
  <si>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</si>
  <si>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</si>
  <si>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</si>
  <si>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</si>
  <si>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</si>
  <si>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</si>
  <si>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</si>
  <si>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</si>
  <si>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</si>
  <si>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</si>
  <si>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</si>
  <si>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</si>
  <si>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</si>
  <si>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</si>
  <si>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</si>
  <si>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</si>
  <si>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</si>
  <si>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</si>
  <si>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</si>
  <si>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</si>
  <si>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</si>
  <si>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</si>
  <si>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</si>
  <si>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</si>
  <si>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</si>
  <si>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</si>
  <si>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</si>
  <si>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</si>
  <si>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</si>
  <si>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</si>
  <si>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</si>
  <si>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</si>
  <si>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</si>
  <si>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</si>
  <si>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</si>
  <si>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</si>
  <si>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</si>
  <si>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</si>
  <si>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</si>
  <si>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</si>
  <si>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</si>
  <si>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</si>
  <si>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</si>
  <si>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</si>
  <si>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</si>
  <si>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</si>
  <si>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</si>
  <si>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</si>
  <si>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</si>
  <si>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</si>
  <si>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</si>
  <si>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</si>
  <si>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</si>
  <si>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</si>
  <si>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</si>
  <si>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</si>
  <si>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</si>
  <si>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</si>
  <si>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</si>
  <si>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</si>
  <si>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</si>
  <si>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</si>
  <si>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</si>
  <si>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</si>
  <si>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</si>
  <si>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</si>
  <si>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</si>
  <si>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</si>
  <si>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</si>
  <si>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</si>
  <si>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</si>
  <si>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</si>
  <si>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</si>
  <si>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</si>
  <si>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</si>
  <si>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</si>
  <si>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</si>
  <si>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</si>
  <si>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</si>
  <si>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</si>
  <si>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</si>
  <si>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</si>
  <si>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</si>
  <si>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</si>
  <si>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</si>
  <si>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</si>
  <si>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</si>
  <si>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</si>
  <si>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</si>
  <si>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</si>
  <si>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</si>
  <si>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</si>
  <si>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</si>
  <si>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</si>
  <si>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</si>
  <si>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</si>
  <si>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</si>
  <si>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</si>
  <si>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</si>
  <si>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</si>
  <si>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</si>
  <si>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</si>
  <si>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</si>
  <si>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</si>
  <si>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</si>
  <si>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</si>
  <si>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</si>
  <si>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</si>
  <si>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</si>
  <si>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</si>
  <si>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</si>
  <si>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</si>
  <si>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</si>
  <si>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</si>
  <si>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</si>
  <si>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</si>
  <si>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</si>
  <si>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</si>
  <si>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</si>
  <si>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</si>
  <si>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</si>
  <si>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</si>
  <si>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</si>
  <si>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</si>
  <si>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</si>
  <si>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</si>
  <si>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</si>
  <si>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</si>
  <si>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</si>
  <si>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</si>
  <si>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</si>
  <si>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</si>
  <si>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</si>
  <si>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</si>
  <si>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</si>
  <si>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</si>
  <si>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</si>
  <si>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</si>
  <si>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</si>
  <si>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</si>
  <si>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</si>
  <si>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</si>
  <si>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</si>
  <si>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</si>
  <si>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</si>
  <si>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</si>
  <si>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</si>
  <si>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</si>
  <si>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</si>
  <si>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</si>
  <si>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</si>
  <si>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</si>
  <si>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</si>
  <si>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</si>
  <si>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</si>
  <si>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</si>
  <si>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</si>
  <si>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</si>
  <si>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</si>
  <si>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</si>
  <si>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</si>
  <si>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</si>
  <si>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</si>
  <si>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</si>
  <si>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</si>
  <si>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</si>
  <si>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</si>
  <si>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</si>
  <si>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</si>
  <si>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</si>
  <si>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</si>
  <si>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</si>
  <si>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</si>
  <si>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</si>
  <si>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</si>
  <si>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</si>
  <si>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</si>
  <si>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</si>
  <si>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</si>
  <si>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</si>
  <si>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</si>
  <si>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</si>
  <si>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</si>
  <si>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</si>
  <si>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</si>
  <si>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</si>
  <si>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</si>
  <si>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</si>
  <si>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</si>
  <si>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</si>
  <si>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</si>
  <si>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</si>
  <si>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</si>
  <si>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</si>
  <si>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</si>
  <si>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</si>
  <si>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</si>
  <si>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</si>
  <si>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</si>
  <si>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</si>
  <si>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</si>
  <si>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</si>
  <si>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</si>
  <si>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</si>
  <si>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</si>
  <si>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</si>
  <si>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</si>
  <si>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</si>
  <si>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</si>
  <si>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</si>
  <si>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</si>
  <si>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</si>
  <si>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</si>
  <si>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</si>
  <si>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</si>
  <si>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</si>
  <si>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</si>
  <si>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</si>
  <si>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</si>
  <si>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</si>
  <si>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</si>
  <si>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</si>
  <si>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</si>
  <si>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</si>
  <si>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</si>
  <si>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</si>
  <si>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</si>
  <si>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</si>
  <si>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</si>
  <si>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</si>
  <si>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</si>
  <si>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</si>
  <si>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</si>
  <si>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</si>
  <si>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</si>
  <si>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</si>
  <si>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</si>
  <si>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</si>
  <si>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</si>
  <si>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</si>
  <si>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</si>
  <si>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</si>
  <si>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</si>
  <si>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</si>
  <si>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</si>
  <si>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</si>
  <si>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</si>
  <si>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</si>
  <si>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</si>
  <si>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</si>
  <si>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</si>
  <si>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</si>
  <si>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</si>
  <si>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</si>
  <si>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</si>
  <si>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</si>
  <si>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</si>
  <si>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</si>
  <si>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</si>
  <si>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</si>
  <si>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</si>
  <si>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</si>
  <si>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</si>
  <si>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</si>
  <si>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</si>
  <si>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</si>
  <si>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</si>
  <si>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</si>
  <si>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</si>
  <si>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</si>
  <si>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</si>
  <si>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</si>
  <si>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</si>
  <si>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</si>
  <si>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</si>
  <si>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</si>
  <si>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</si>
  <si>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</si>
  <si>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</si>
  <si>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</si>
  <si>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</si>
  <si>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</si>
  <si>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</si>
  <si>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</si>
  <si>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</si>
  <si>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</si>
  <si>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</si>
  <si>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</si>
  <si>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</si>
  <si>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</si>
  <si>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</si>
  <si>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</si>
  <si>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</si>
  <si>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</si>
  <si>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</si>
  <si>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</si>
  <si>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</si>
  <si>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</si>
  <si>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</si>
  <si>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</si>
  <si>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</si>
  <si>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</si>
  <si>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</si>
  <si>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</si>
  <si>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</si>
  <si>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</si>
  <si>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</si>
  <si>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</si>
  <si>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</si>
  <si>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</si>
  <si>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</si>
  <si>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</si>
  <si>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</si>
  <si>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</si>
  <si>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</si>
  <si>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</si>
  <si>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</si>
  <si>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</si>
  <si>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</si>
  <si>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</si>
  <si>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</si>
  <si>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</si>
  <si>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</si>
  <si>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</si>
  <si>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</si>
  <si>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</si>
  <si>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</si>
  <si>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</si>
  <si>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</si>
  <si>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</si>
  <si>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</si>
  <si>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</si>
  <si>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</si>
  <si>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</si>
  <si>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</si>
  <si>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</si>
  <si>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</si>
  <si>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</si>
  <si>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</si>
  <si>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</si>
  <si>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</si>
  <si>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</si>
  <si>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</si>
  <si>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</si>
  <si>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</si>
  <si>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</si>
  <si>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</si>
  <si>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</si>
  <si>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</si>
  <si>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</si>
  <si>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</si>
  <si>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</si>
  <si>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</si>
  <si>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</si>
  <si>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</si>
  <si>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</si>
  <si>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</si>
  <si>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</si>
  <si>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</si>
  <si>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</si>
  <si>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</si>
  <si>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</si>
  <si>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</si>
  <si>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</si>
  <si>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</si>
  <si>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</si>
  <si>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</si>
  <si>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</si>
  <si>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</si>
  <si>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</si>
  <si>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</si>
  <si>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</si>
  <si>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</si>
  <si>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</si>
  <si>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</si>
  <si>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</si>
  <si>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</si>
  <si>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</si>
  <si>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</si>
  <si>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</si>
  <si>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</si>
  <si>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</si>
  <si>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</si>
  <si>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</si>
  <si>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</si>
  <si>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</si>
  <si>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</si>
  <si>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</si>
  <si>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</si>
  <si>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</si>
  <si>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</si>
  <si>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</si>
  <si>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</si>
  <si>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</si>
  <si>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</si>
  <si>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</si>
  <si>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</si>
  <si>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</si>
  <si>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</si>
  <si>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</si>
  <si>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</si>
  <si>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</si>
  <si>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</si>
  <si>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</si>
  <si>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</si>
  <si>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</si>
  <si>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</si>
  <si>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</si>
  <si>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</si>
  <si>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</si>
  <si>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</si>
  <si>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</si>
  <si>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</si>
  <si>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</si>
  <si>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</si>
  <si>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</si>
  <si>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</si>
  <si>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</si>
  <si>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</si>
  <si>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</si>
  <si>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</si>
  <si>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</si>
  <si>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</si>
  <si>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</si>
  <si>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</si>
  <si>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</si>
  <si>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</si>
  <si>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</si>
  <si>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</si>
  <si>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</si>
  <si>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</si>
  <si>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</si>
  <si>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</si>
  <si>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</si>
  <si>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</si>
  <si>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</si>
  <si>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</si>
  <si>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</si>
  <si>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</si>
  <si>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</si>
  <si>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</si>
  <si>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</si>
  <si>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</si>
  <si>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</si>
  <si>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</si>
  <si>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</si>
  <si>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</si>
  <si>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</si>
  <si>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</si>
  <si>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</si>
  <si>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</si>
  <si>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</si>
  <si>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</si>
  <si>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</si>
  <si>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</si>
  <si>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</si>
  <si>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</si>
  <si>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</si>
  <si>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</si>
  <si>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</si>
  <si>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</si>
  <si>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</si>
  <si>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</si>
  <si>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</si>
  <si>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</si>
  <si>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</si>
  <si>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</si>
  <si>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</si>
  <si>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</si>
  <si>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</si>
  <si>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</si>
  <si>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</si>
  <si>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</si>
  <si>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</si>
  <si>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</si>
  <si>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</si>
  <si>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</si>
  <si>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</si>
  <si>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</si>
  <si>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</si>
  <si>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</si>
  <si>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</si>
  <si>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</si>
  <si>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</si>
  <si>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</si>
  <si>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</si>
  <si>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</si>
  <si>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</si>
  <si>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</si>
  <si>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</si>
  <si>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</si>
  <si>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</si>
  <si>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</si>
  <si>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</si>
  <si>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</si>
  <si>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</si>
  <si>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</si>
  <si>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</si>
  <si>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</si>
  <si>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</si>
  <si>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</si>
  <si>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</si>
  <si>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</si>
  <si>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</si>
  <si>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</si>
  <si>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</si>
  <si>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</si>
  <si>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</si>
  <si>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</si>
  <si>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</si>
  <si>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</si>
  <si>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</si>
  <si>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</si>
  <si>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</si>
  <si>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</si>
  <si>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</si>
  <si>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</si>
  <si>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</si>
  <si>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</si>
  <si>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</si>
  <si>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</si>
  <si>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</si>
  <si>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</si>
  <si>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</si>
  <si>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</si>
  <si>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</si>
  <si>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</si>
  <si>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</si>
  <si>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</si>
  <si>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</si>
  <si>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</si>
  <si>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</si>
  <si>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</si>
  <si>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</si>
  <si>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</si>
  <si>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</si>
  <si>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</si>
  <si>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</si>
  <si>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</si>
  <si>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</si>
  <si>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</si>
  <si>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</si>
  <si>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</si>
  <si>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</si>
  <si>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</si>
  <si>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</si>
  <si>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</si>
  <si>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</si>
  <si>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</si>
  <si>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</si>
  <si>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</si>
  <si>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</si>
  <si>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</si>
  <si>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</si>
  <si>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</si>
  <si>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</si>
  <si>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</si>
  <si>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</si>
  <si>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</si>
  <si>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</si>
  <si>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</si>
  <si>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</si>
  <si>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</si>
  <si>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</si>
  <si>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</si>
  <si>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</si>
  <si>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</si>
  <si>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</si>
  <si>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</si>
  <si>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</si>
  <si>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</si>
  <si>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</si>
  <si>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</si>
  <si>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</si>
  <si>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</si>
  <si>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</si>
  <si>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</si>
  <si>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</si>
  <si>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</si>
  <si>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</si>
  <si>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</si>
  <si>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</si>
  <si>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</si>
  <si>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</si>
  <si>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</si>
  <si>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</si>
  <si>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</si>
  <si>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</si>
  <si>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</si>
  <si>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</si>
  <si>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</si>
  <si>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</si>
  <si>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</si>
  <si>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</si>
  <si>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</si>
  <si>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</si>
  <si>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</si>
  <si>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</si>
  <si>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</si>
  <si>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</si>
  <si>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</si>
  <si>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</si>
  <si>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</si>
  <si>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</si>
  <si>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</si>
  <si>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</si>
  <si>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</si>
  <si>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</si>
  <si>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</si>
  <si>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</si>
  <si>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</si>
  <si>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</si>
  <si>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</si>
  <si>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</si>
  <si>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</si>
  <si>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</si>
  <si>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</si>
  <si>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</si>
  <si>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</si>
  <si>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</si>
  <si>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</si>
  <si>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</si>
  <si>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</si>
  <si>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</si>
  <si>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</si>
  <si>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</si>
  <si>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</si>
  <si>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</si>
  <si>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</si>
  <si>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</si>
  <si>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</si>
  <si>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</si>
  <si>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</si>
  <si>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</si>
  <si>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</si>
  <si>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</si>
  <si>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</si>
  <si>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</si>
  <si>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</si>
  <si>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</si>
  <si>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</si>
  <si>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</si>
  <si>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</si>
  <si>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</si>
  <si>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</si>
  <si>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</si>
  <si>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</si>
  <si>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</si>
  <si>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</si>
  <si>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</si>
  <si>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</si>
  <si>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</si>
  <si>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</si>
  <si>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</si>
  <si>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</si>
  <si>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</si>
  <si>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</si>
  <si>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</si>
  <si>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</si>
  <si>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</si>
  <si>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</si>
  <si>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</si>
  <si>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</si>
  <si>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</si>
  <si>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</si>
  <si>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</si>
  <si>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</si>
  <si>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</si>
  <si>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</si>
  <si>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</si>
  <si>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</si>
  <si>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</si>
  <si>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</si>
  <si>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</si>
  <si>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</si>
  <si>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</si>
  <si>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</si>
  <si>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</si>
  <si>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</si>
  <si>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</si>
  <si>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</si>
  <si>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</si>
  <si>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</si>
  <si>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</si>
  <si>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</si>
  <si>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</si>
  <si>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</si>
  <si>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</si>
  <si>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</si>
  <si>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</si>
  <si>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</si>
  <si>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</si>
  <si>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</si>
  <si>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</si>
  <si>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</si>
  <si>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</si>
  <si>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</si>
  <si>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</si>
  <si>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</si>
  <si>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</si>
  <si>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</si>
  <si>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</si>
  <si>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</si>
  <si>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</si>
  <si>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</si>
  <si>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</si>
  <si>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</si>
  <si>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</si>
  <si>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</si>
  <si>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</si>
  <si>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</si>
  <si>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</si>
  <si>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</si>
  <si>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</si>
  <si>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</si>
  <si>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</si>
  <si>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</si>
  <si>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</si>
  <si>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</si>
  <si>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</si>
  <si>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</si>
  <si>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</si>
  <si>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</si>
  <si>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</si>
  <si>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</si>
  <si>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</si>
  <si>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</si>
  <si>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</si>
  <si>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</si>
  <si>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</si>
  <si>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</si>
  <si>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</si>
  <si>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</si>
  <si>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</si>
  <si>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</si>
  <si>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</si>
  <si>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</si>
  <si>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</si>
  <si>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</si>
  <si>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</si>
  <si>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</si>
  <si>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</si>
  <si>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</si>
  <si>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</si>
  <si>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</si>
  <si>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</si>
  <si>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</si>
  <si>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</si>
  <si>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</si>
  <si>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</si>
  <si>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</si>
  <si>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</si>
  <si>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</si>
  <si>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</si>
  <si>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</si>
  <si>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</si>
  <si>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</si>
  <si>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</si>
  <si>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</si>
  <si>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</si>
  <si>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</si>
  <si>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</si>
  <si>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</si>
  <si>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</si>
  <si>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</si>
  <si>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</si>
  <si>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</si>
  <si>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</si>
  <si>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</si>
  <si>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</si>
  <si>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</si>
  <si>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</si>
  <si>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</si>
  <si>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</si>
  <si>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</si>
  <si>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</si>
  <si>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</si>
  <si>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</si>
  <si>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</si>
  <si>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</si>
  <si>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</si>
  <si>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</si>
  <si>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</si>
  <si>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</si>
  <si>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</si>
  <si>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</si>
  <si>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</si>
  <si>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</si>
  <si>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</si>
  <si>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</si>
  <si>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</si>
  <si>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</si>
  <si>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</si>
  <si>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</si>
  <si>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</si>
  <si>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</si>
  <si>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</si>
  <si>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</si>
  <si>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</si>
  <si>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</si>
  <si>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</si>
  <si>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</si>
  <si>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</si>
  <si>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</si>
  <si>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</si>
  <si>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</si>
  <si>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</si>
  <si>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</si>
  <si>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</si>
  <si>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</si>
  <si>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</si>
  <si>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</si>
  <si>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</si>
  <si>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</si>
  <si>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</si>
  <si>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</si>
  <si>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</si>
  <si>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</si>
  <si>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</si>
  <si>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</si>
  <si>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</si>
  <si>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</si>
  <si>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</si>
  <si>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</si>
  <si>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</si>
  <si>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</si>
  <si>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</si>
  <si>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</si>
  <si>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</si>
  <si>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</si>
  <si>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</si>
  <si>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</si>
  <si>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</si>
  <si>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</si>
  <si>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</si>
  <si>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</si>
  <si>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</si>
  <si>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</si>
  <si>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</si>
  <si>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</si>
  <si>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</si>
  <si>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</si>
  <si>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</si>
  <si>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</si>
  <si>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</si>
  <si>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</si>
  <si>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</si>
  <si>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</si>
  <si>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</si>
  <si>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</si>
  <si>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</si>
  <si>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</si>
  <si>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</si>
  <si>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</si>
  <si>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</si>
  <si>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</si>
  <si>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</si>
  <si>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</si>
  <si>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</si>
  <si>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</si>
  <si>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</si>
  <si>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</si>
  <si>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</si>
  <si>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</si>
  <si>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</si>
  <si>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</si>
  <si>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</si>
  <si>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</si>
  <si>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</si>
  <si>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</si>
  <si>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</si>
  <si>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</si>
  <si>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</si>
  <si>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</si>
  <si>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</si>
  <si>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</si>
  <si>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</si>
  <si>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</si>
  <si>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</si>
  <si>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</si>
  <si>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</si>
  <si>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</si>
  <si>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</si>
  <si>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</si>
  <si>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</si>
  <si>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</si>
  <si>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</si>
  <si>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</si>
  <si>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</si>
  <si>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</si>
  <si>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</si>
  <si>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</si>
  <si>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</si>
  <si>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</si>
  <si>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</si>
  <si>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</si>
  <si>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</si>
  <si>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</si>
  <si>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</si>
  <si>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</si>
  <si>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</si>
  <si>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</si>
  <si>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</si>
  <si>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</si>
  <si>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</si>
  <si>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</si>
  <si>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</si>
  <si>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</si>
  <si>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</si>
  <si>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</si>
  <si>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</si>
  <si>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</si>
  <si>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</si>
  <si>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</si>
  <si>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</si>
  <si>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</si>
  <si>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</si>
  <si>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</si>
  <si>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</si>
  <si>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</si>
  <si>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</si>
  <si>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</si>
  <si>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</si>
  <si>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</si>
  <si>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</si>
  <si>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</si>
  <si>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</si>
  <si>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</si>
  <si>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</si>
  <si>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</si>
  <si>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</si>
  <si>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</si>
  <si>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</si>
  <si>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</si>
  <si>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</si>
  <si>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</si>
  <si>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</si>
  <si>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</si>
  <si>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</si>
  <si>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</si>
  <si>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</si>
  <si>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</si>
  <si>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</si>
  <si>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</si>
  <si>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</si>
  <si>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</si>
  <si>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</si>
  <si>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</si>
  <si>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</si>
  <si>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</si>
  <si>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</si>
  <si>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</si>
  <si>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</si>
  <si>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</si>
  <si>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</si>
  <si>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</si>
  <si>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</si>
  <si>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</si>
  <si>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</si>
  <si>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</si>
  <si>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</si>
  <si>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</si>
  <si>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</si>
  <si>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</si>
  <si>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</si>
  <si>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</si>
  <si>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</si>
  <si>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</si>
  <si>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</si>
  <si>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</si>
  <si>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</si>
  <si>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</si>
  <si>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</si>
  <si>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</si>
  <si>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</si>
  <si>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</si>
  <si>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</si>
  <si>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</si>
  <si>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</si>
  <si>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</si>
  <si>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</si>
  <si>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</si>
  <si>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</si>
  <si>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</si>
  <si>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</si>
  <si>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</si>
  <si>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</si>
  <si>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</si>
  <si>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</si>
  <si>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</si>
  <si>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</si>
  <si>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</si>
  <si>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</si>
  <si>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</si>
  <si>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</si>
  <si>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</si>
  <si>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</si>
  <si>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</si>
  <si>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</si>
  <si>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</si>
  <si>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</si>
  <si>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</si>
  <si>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</si>
  <si>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</si>
  <si>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</si>
  <si>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</si>
  <si>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</si>
  <si>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</si>
  <si>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</si>
  <si>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</si>
  <si>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</si>
  <si>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</si>
  <si>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</si>
  <si>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</si>
  <si>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</si>
  <si>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</si>
  <si>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</si>
  <si>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</si>
  <si>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</si>
  <si>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</si>
  <si>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</si>
  <si>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</si>
  <si>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</si>
  <si>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</si>
  <si>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</si>
  <si>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</si>
  <si>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</si>
  <si>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</si>
  <si>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</si>
  <si>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</si>
  <si>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</si>
  <si>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</si>
  <si>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</si>
  <si>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</si>
  <si>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</si>
  <si>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</si>
  <si>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</si>
  <si>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</si>
  <si>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</si>
  <si>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</si>
  <si>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</si>
  <si>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</si>
  <si>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</si>
  <si>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</si>
  <si>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</si>
  <si>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</si>
  <si>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</si>
  <si>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</si>
  <si>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</si>
  <si>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</si>
  <si>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</si>
  <si>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</si>
  <si>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</si>
  <si>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</si>
  <si>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</si>
  <si>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</si>
  <si>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</si>
  <si>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</si>
  <si>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</si>
  <si>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</si>
  <si>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</si>
  <si>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</si>
  <si>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</si>
  <si>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</si>
  <si>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</si>
  <si>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</si>
  <si>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</si>
  <si>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</si>
  <si>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</si>
  <si>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</si>
  <si>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</si>
  <si>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</si>
  <si>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</si>
  <si>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</si>
  <si>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</si>
  <si>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</si>
  <si>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</si>
  <si>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</si>
  <si>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</si>
  <si>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</si>
  <si>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</si>
  <si>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</si>
  <si>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</si>
  <si>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</si>
  <si>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</si>
  <si>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</si>
  <si>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</si>
  <si>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</si>
  <si>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</si>
  <si>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</si>
  <si>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</si>
  <si>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</si>
  <si>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</si>
  <si>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</si>
  <si>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</si>
  <si>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</si>
  <si>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</si>
  <si>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</si>
  <si>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</si>
  <si>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</si>
  <si>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</si>
  <si>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</si>
  <si>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</si>
  <si>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</si>
  <si>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</si>
  <si>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</si>
  <si>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</si>
  <si>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</si>
  <si>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</si>
  <si>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</si>
  <si>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</si>
  <si>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</si>
  <si>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</si>
  <si>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</si>
  <si>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</si>
  <si>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</si>
  <si>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</si>
  <si>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</si>
  <si>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</si>
  <si>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</si>
  <si>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</si>
  <si>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</si>
  <si>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</si>
  <si>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</si>
  <si>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</si>
  <si>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</si>
  <si>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</si>
  <si>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</si>
  <si>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</si>
  <si>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</si>
  <si>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</si>
  <si>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</si>
  <si>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</si>
  <si>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</si>
  <si>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</si>
  <si>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</si>
  <si>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</si>
  <si>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</si>
  <si>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</si>
  <si>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</si>
  <si>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</si>
  <si>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</si>
  <si>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</si>
  <si>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</si>
  <si>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</si>
  <si>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</si>
  <si>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</si>
  <si>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</si>
  <si>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</si>
  <si>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</si>
  <si>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</si>
  <si>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</si>
  <si>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</si>
  <si>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</si>
  <si>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</si>
  <si>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</si>
  <si>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</si>
  <si>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</si>
  <si>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</si>
  <si>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</si>
  <si>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</si>
  <si>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</si>
  <si>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</si>
  <si>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</si>
  <si>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</si>
  <si>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</si>
  <si>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</si>
  <si>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</si>
  <si>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</si>
  <si>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</si>
  <si>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</si>
  <si>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</si>
  <si>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</si>
  <si>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</si>
  <si>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</si>
  <si>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</si>
  <si>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</si>
  <si>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</si>
  <si>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</si>
  <si>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</si>
  <si>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</si>
  <si>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</si>
  <si>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</si>
  <si>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</si>
  <si>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</si>
  <si>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</si>
  <si>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</si>
  <si>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</si>
  <si>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</si>
  <si>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</si>
  <si>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</si>
  <si>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</si>
  <si>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</si>
  <si>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</si>
  <si>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</si>
  <si>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</si>
  <si>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</si>
  <si>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</si>
  <si>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</si>
  <si>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</si>
  <si>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</si>
  <si>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</si>
  <si>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</si>
  <si>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</si>
  <si>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</si>
  <si>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</si>
  <si>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</si>
  <si>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</si>
  <si>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</si>
  <si>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</si>
  <si>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</si>
  <si>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</si>
  <si>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</si>
  <si>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</si>
  <si>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</si>
  <si>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</si>
  <si>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</si>
  <si>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</si>
  <si>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</si>
  <si>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</si>
  <si>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</si>
  <si>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</si>
  <si>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</si>
  <si>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</si>
  <si>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</si>
  <si>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</si>
  <si>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</si>
  <si>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</si>
  <si>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</si>
  <si>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</si>
  <si>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</si>
  <si>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</si>
  <si>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</si>
  <si>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</si>
  <si>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</si>
  <si>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</si>
  <si>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</si>
  <si>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</si>
  <si>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</si>
  <si>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</si>
  <si>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</si>
  <si>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</si>
  <si>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</si>
  <si>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</si>
  <si>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</si>
  <si>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</si>
  <si>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</si>
  <si>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</si>
  <si>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</si>
  <si>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</si>
  <si>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</si>
  <si>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</si>
  <si>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</si>
  <si>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</si>
  <si>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</si>
  <si>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</si>
  <si>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</si>
  <si>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</si>
  <si>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</si>
  <si>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</si>
  <si>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</si>
  <si>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</si>
  <si>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</si>
  <si>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</si>
  <si>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</si>
  <si>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</si>
  <si>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</si>
  <si>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</si>
  <si>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</si>
  <si>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</si>
  <si>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</si>
  <si>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</si>
  <si>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</si>
  <si>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</si>
  <si>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</si>
  <si>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</si>
  <si>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</si>
  <si>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</si>
  <si>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</si>
  <si>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</si>
  <si>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</si>
  <si>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</si>
  <si>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</si>
  <si>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</si>
  <si>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</si>
  <si>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</si>
  <si>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</si>
  <si>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</si>
  <si>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</si>
  <si>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</si>
  <si>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</si>
  <si>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</si>
  <si>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</si>
  <si>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</si>
  <si>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</si>
  <si>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</si>
  <si>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</si>
  <si>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</si>
  <si>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</si>
  <si>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</si>
  <si>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</si>
  <si>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</si>
  <si>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</si>
  <si>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</si>
  <si>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</si>
  <si>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</si>
  <si>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</si>
  <si>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</si>
  <si>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</si>
  <si>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</si>
  <si>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</si>
  <si>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</si>
  <si>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</si>
  <si>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</si>
  <si>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</si>
  <si>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</si>
  <si>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</si>
  <si>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</si>
  <si>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</si>
  <si>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</si>
  <si>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</si>
  <si>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</si>
  <si>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</si>
  <si>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</si>
  <si>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</si>
  <si>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</si>
  <si>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</si>
  <si>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</si>
  <si>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</si>
  <si>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</si>
  <si>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</si>
  <si>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</si>
  <si>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</si>
  <si>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</si>
  <si>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</si>
  <si>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</si>
  <si>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</si>
  <si>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</si>
  <si>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</si>
  <si>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</si>
  <si>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</si>
  <si>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</si>
  <si>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</si>
  <si>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</si>
  <si>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</si>
  <si>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</si>
  <si>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</si>
  <si>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</si>
  <si>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</si>
  <si>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</si>
  <si>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</si>
  <si>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</si>
  <si>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</si>
  <si>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</si>
  <si>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</si>
  <si>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</si>
  <si>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</si>
  <si>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</si>
  <si>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</si>
  <si>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</si>
  <si>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</si>
  <si>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</si>
  <si>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</si>
  <si>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</si>
  <si>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</si>
  <si>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</si>
  <si>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</si>
  <si>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</si>
  <si>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</si>
  <si>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</si>
  <si>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</si>
  <si>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</si>
  <si>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</si>
  <si>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</si>
  <si>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</si>
  <si>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</si>
  <si>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</si>
  <si>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</si>
  <si>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</si>
  <si>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</si>
  <si>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</si>
  <si>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</si>
  <si>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</si>
  <si>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</si>
  <si>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</si>
  <si>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</si>
  <si>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</si>
  <si>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</si>
  <si>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</si>
  <si>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</si>
  <si>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</si>
  <si>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</si>
  <si>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</si>
  <si>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</si>
  <si>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</si>
  <si>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</si>
  <si>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</si>
  <si>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</si>
  <si>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</si>
  <si>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</si>
  <si>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</si>
  <si>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</si>
  <si>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</si>
  <si>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</si>
  <si>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</si>
  <si>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</si>
  <si>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</si>
  <si>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</si>
  <si>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</si>
  <si>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</si>
  <si>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</si>
  <si>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</si>
  <si>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</si>
  <si>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</si>
  <si>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</si>
  <si>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</si>
  <si>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</si>
  <si>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</si>
  <si>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</si>
  <si>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</si>
  <si>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</si>
  <si>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</si>
  <si>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</si>
  <si>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</si>
  <si>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</si>
  <si>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</si>
  <si>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</si>
  <si>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</si>
  <si>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</si>
  <si>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</si>
  <si>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</si>
  <si>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</si>
  <si>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</si>
  <si>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</si>
  <si>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</si>
  <si>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</si>
  <si>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</si>
  <si>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</si>
  <si>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</si>
  <si>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</si>
  <si>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</si>
  <si>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</si>
  <si>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</si>
  <si>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</si>
  <si>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</si>
  <si>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</si>
  <si>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</si>
  <si>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</si>
  <si>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</si>
  <si>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</si>
  <si>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</si>
  <si>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</si>
  <si>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</si>
  <si>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</si>
  <si>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</si>
  <si>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</si>
  <si>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</si>
  <si>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</si>
  <si>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</si>
  <si>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</si>
  <si>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</si>
  <si>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</si>
  <si>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</si>
  <si>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</si>
  <si>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</si>
  <si>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</si>
  <si>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</si>
  <si>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</si>
  <si>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</si>
  <si>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</si>
  <si>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</si>
  <si>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</si>
  <si>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</si>
  <si>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</si>
  <si>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</si>
  <si>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</si>
  <si>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</si>
  <si>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</si>
  <si>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</si>
  <si>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</si>
  <si>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</si>
  <si>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</si>
  <si>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</si>
  <si>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</si>
  <si>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</si>
  <si>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</si>
  <si>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</si>
  <si>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</si>
  <si>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</si>
  <si>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</si>
  <si>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</si>
  <si>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</si>
  <si>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</si>
  <si>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</si>
  <si>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</si>
  <si>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</si>
  <si>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</si>
  <si>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</si>
  <si>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</si>
  <si>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</si>
  <si>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</si>
  <si>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</si>
  <si>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</si>
  <si>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</si>
  <si>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</si>
  <si>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</si>
  <si>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</si>
  <si>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</si>
  <si>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</si>
  <si>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</si>
  <si>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</si>
  <si>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</si>
  <si>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</si>
  <si>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</si>
  <si>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</si>
  <si>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</si>
  <si>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</si>
  <si>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</si>
  <si>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</si>
  <si>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</si>
  <si>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</si>
  <si>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</si>
  <si>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</si>
  <si>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</si>
  <si>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</si>
  <si>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</si>
  <si>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</si>
  <si>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</si>
  <si>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</si>
  <si>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</si>
  <si>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</si>
  <si>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</si>
  <si>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</si>
  <si>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</si>
  <si>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</si>
  <si>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</si>
  <si>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</si>
  <si>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</si>
  <si>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</si>
  <si>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</si>
  <si>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</si>
  <si>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</si>
  <si>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</si>
  <si>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</si>
  <si>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</si>
  <si>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</si>
  <si>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</si>
  <si>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</si>
  <si>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</si>
  <si>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</si>
  <si>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</si>
  <si>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</si>
  <si>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</si>
  <si>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</si>
  <si>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</si>
  <si>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</si>
  <si>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</si>
  <si>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</si>
  <si>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</si>
  <si>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</si>
  <si>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</si>
  <si>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</si>
  <si>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</si>
  <si>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</si>
  <si>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</si>
  <si>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</si>
  <si>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</si>
  <si>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</si>
  <si>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</si>
  <si>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</si>
  <si>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</si>
  <si>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</si>
  <si>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</si>
  <si>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</si>
  <si>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</si>
  <si>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</si>
  <si>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</si>
  <si>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</si>
  <si>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</si>
  <si>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</si>
  <si>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</si>
  <si>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</si>
  <si>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</si>
  <si>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</si>
  <si>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</si>
  <si>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</si>
  <si>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</si>
  <si>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</si>
  <si>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</si>
  <si>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</si>
  <si>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</si>
  <si>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</si>
  <si>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</si>
  <si>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</si>
  <si>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</si>
  <si>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</si>
  <si>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</si>
  <si>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</si>
  <si>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</si>
  <si>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</si>
  <si>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</si>
  <si>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</si>
  <si>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</si>
  <si>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</si>
  <si>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</si>
  <si>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</si>
  <si>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</si>
  <si>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</si>
  <si>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</si>
  <si>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</si>
  <si>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</si>
  <si>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</si>
  <si>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</si>
  <si>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</si>
  <si>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</si>
  <si>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</si>
  <si>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</si>
  <si>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</si>
  <si>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</si>
  <si>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</si>
  <si>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</si>
  <si>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</si>
  <si>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</si>
  <si>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</si>
  <si>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</si>
  <si>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</si>
  <si>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</si>
  <si>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</si>
  <si>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</si>
  <si>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</si>
  <si>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</si>
  <si>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</si>
  <si>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</si>
  <si>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</si>
  <si>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</si>
  <si>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</si>
  <si>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</si>
  <si>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</si>
  <si>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</si>
  <si>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</si>
  <si>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</si>
  <si>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</si>
  <si>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</si>
  <si>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</si>
  <si>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</si>
  <si>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</si>
  <si>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</si>
  <si>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</si>
  <si>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</si>
  <si>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</si>
  <si>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</si>
  <si>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</si>
  <si>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</si>
  <si>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</si>
  <si>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</si>
  <si>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</si>
  <si>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</si>
  <si>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</si>
  <si>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</si>
  <si>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</si>
  <si>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</si>
  <si>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</si>
  <si>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</si>
  <si>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</si>
  <si>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</si>
  <si>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</si>
  <si>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</si>
  <si>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</si>
  <si>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</si>
  <si>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</si>
  <si>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</si>
  <si>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</si>
  <si>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</si>
  <si>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</si>
  <si>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</si>
  <si>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</si>
  <si>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</si>
  <si>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</si>
  <si>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</si>
  <si>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</si>
  <si>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</si>
  <si>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</si>
  <si>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</si>
  <si>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</si>
  <si>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</si>
  <si>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</si>
  <si>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</si>
  <si>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</si>
  <si>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</si>
  <si>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</si>
  <si>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</si>
  <si>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</si>
  <si>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</si>
  <si>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</si>
  <si>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</si>
  <si>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</si>
  <si>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</si>
  <si>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</si>
  <si>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</si>
  <si>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</si>
  <si>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</si>
  <si>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</si>
  <si>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</si>
  <si>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</si>
  <si>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</si>
  <si>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</si>
  <si>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</si>
  <si>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</si>
  <si>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</si>
  <si>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</si>
  <si>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</si>
  <si>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</si>
  <si>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</si>
  <si>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</si>
  <si>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</si>
  <si>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</si>
  <si>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</si>
  <si>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</si>
  <si>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</si>
  <si>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</si>
  <si>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</si>
  <si>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</si>
  <si>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</si>
  <si>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</si>
  <si>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</si>
  <si>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</si>
  <si>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</si>
  <si>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</si>
  <si>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</si>
  <si>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</si>
  <si>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</si>
  <si>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</si>
  <si>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</si>
  <si>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</si>
  <si>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</si>
  <si>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</si>
  <si>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</si>
  <si>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</si>
  <si>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</si>
  <si>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</si>
  <si>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</si>
  <si>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</si>
  <si>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</si>
  <si>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</si>
  <si>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</si>
  <si>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</si>
  <si>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</si>
  <si>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</si>
  <si>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</si>
  <si>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</si>
  <si>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</si>
  <si>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</si>
  <si>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</si>
  <si>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</si>
  <si>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</si>
  <si>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</si>
  <si>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</si>
  <si>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</si>
  <si>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</si>
  <si>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</si>
  <si>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</si>
  <si>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</si>
  <si>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</si>
  <si>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</si>
  <si>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</si>
  <si>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</si>
  <si>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</si>
  <si>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</si>
  <si>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</si>
  <si>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</si>
  <si>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</si>
  <si>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</si>
  <si>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</si>
  <si>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</si>
  <si>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</si>
  <si>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</si>
  <si>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</si>
  <si>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</si>
  <si>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</si>
  <si>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</si>
  <si>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</si>
  <si>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</si>
  <si>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</si>
  <si>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</si>
  <si>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</si>
  <si>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</si>
  <si>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</si>
  <si>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</si>
  <si>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</si>
  <si>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</si>
  <si>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</si>
  <si>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</si>
  <si>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</si>
  <si>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</si>
  <si>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</si>
  <si>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</si>
  <si>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</si>
  <si>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</si>
  <si>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</si>
  <si>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</si>
  <si>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</si>
  <si>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</si>
  <si>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</si>
  <si>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</si>
  <si>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</si>
  <si>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</si>
  <si>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</si>
  <si>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</si>
  <si>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</si>
  <si>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</si>
  <si>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</si>
  <si>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</si>
  <si>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</si>
  <si>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</si>
  <si>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</si>
  <si>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</si>
  <si>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</si>
  <si>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</si>
  <si>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</si>
  <si>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</si>
  <si>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</si>
  <si>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</si>
  <si>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</si>
  <si>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</si>
  <si>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</si>
  <si>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</si>
  <si>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</si>
  <si>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</si>
  <si>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</si>
  <si>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</si>
  <si>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</si>
  <si>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</si>
  <si>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</si>
  <si>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</si>
  <si>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</si>
  <si>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</si>
  <si>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</si>
  <si>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</si>
  <si>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</si>
  <si>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</si>
  <si>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</si>
  <si>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</si>
  <si>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</si>
  <si>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</si>
  <si>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</si>
  <si>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</si>
  <si>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</si>
  <si>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</si>
  <si>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</si>
  <si>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</si>
  <si>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</si>
  <si>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</si>
  <si>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</si>
  <si>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</si>
  <si>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</si>
  <si>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</si>
  <si>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</si>
  <si>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</si>
  <si>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</si>
  <si>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</si>
  <si>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</si>
  <si>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</si>
  <si>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</si>
  <si>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</si>
  <si>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</si>
  <si>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</si>
  <si>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</si>
  <si>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</si>
  <si>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</si>
  <si>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</si>
  <si>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</si>
  <si>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</si>
  <si>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</si>
  <si>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</si>
  <si>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</si>
  <si>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</si>
  <si>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</si>
  <si>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</si>
  <si>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</si>
  <si>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</si>
  <si>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</si>
  <si>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</si>
  <si>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</si>
  <si>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</si>
  <si>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</si>
  <si>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</si>
  <si>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</si>
  <si>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</si>
  <si>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</si>
  <si>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</si>
  <si>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</si>
  <si>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</si>
  <si>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</si>
  <si>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</si>
  <si>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</si>
  <si>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</si>
  <si>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</si>
  <si>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</si>
  <si>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</si>
  <si>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</si>
  <si>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</si>
  <si>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</si>
  <si>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</si>
  <si>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</si>
  <si>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</si>
  <si>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</si>
  <si>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</si>
  <si>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</si>
  <si>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</si>
  <si>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</si>
  <si>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</si>
  <si>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</si>
  <si>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</si>
  <si>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</si>
  <si>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</si>
  <si>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</si>
  <si>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</si>
  <si>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</si>
  <si>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</si>
  <si>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</si>
  <si>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</si>
  <si>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</si>
  <si>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</si>
  <si>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</si>
  <si>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</si>
  <si>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</si>
  <si>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</si>
  <si>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</si>
  <si>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</si>
  <si>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</si>
  <si>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</si>
  <si>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</si>
  <si>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</si>
  <si>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</si>
  <si>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</si>
  <si>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</si>
  <si>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</si>
  <si>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</si>
  <si>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</si>
  <si>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</si>
  <si>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</si>
  <si>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</si>
  <si>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</si>
  <si>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</si>
  <si>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</si>
  <si>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</si>
  <si>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</si>
  <si>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</si>
  <si>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</si>
  <si>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</si>
  <si>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</si>
  <si>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</si>
  <si>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</si>
  <si>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</si>
  <si>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</si>
  <si>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</si>
  <si>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</si>
  <si>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</si>
  <si>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</si>
  <si>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</si>
  <si>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</si>
  <si>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</si>
  <si>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</si>
  <si>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</si>
  <si>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</si>
  <si>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</si>
  <si>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</si>
  <si>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</si>
  <si>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</si>
  <si>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</si>
  <si>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</si>
  <si>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</si>
  <si>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</si>
  <si>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</si>
  <si>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</si>
  <si>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</si>
  <si>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</si>
  <si>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</si>
  <si>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</si>
  <si>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</si>
  <si>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</si>
  <si>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</si>
  <si>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</si>
  <si>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</si>
  <si>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</si>
  <si>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</si>
  <si>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</si>
  <si>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</si>
  <si>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</si>
  <si>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</si>
  <si>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</si>
  <si>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</si>
  <si>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</si>
  <si>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</si>
  <si>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</si>
  <si>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</si>
  <si>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</si>
  <si>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</si>
  <si>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</si>
  <si>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</si>
  <si>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</si>
  <si>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</si>
  <si>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</si>
  <si>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</si>
  <si>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</si>
  <si>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</si>
  <si>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</si>
  <si>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</si>
  <si>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</si>
  <si>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</si>
  <si>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</si>
  <si>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</si>
  <si>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</si>
  <si>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</si>
  <si>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</si>
  <si>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</si>
  <si>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</si>
  <si>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</si>
  <si>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</si>
  <si>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</si>
  <si>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</si>
  <si>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</si>
  <si>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</si>
  <si>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</si>
  <si>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</si>
  <si>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</si>
  <si>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</si>
  <si>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</si>
  <si>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</si>
  <si>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</si>
  <si>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</si>
  <si>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</si>
  <si>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</si>
  <si>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</si>
  <si>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</si>
  <si>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</si>
  <si>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</si>
  <si>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</si>
  <si>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</si>
  <si>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</si>
  <si>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</si>
  <si>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</si>
  <si>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</si>
  <si>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</si>
  <si>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</si>
  <si>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</si>
  <si>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</si>
  <si>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</si>
  <si>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</si>
  <si>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</si>
  <si>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</si>
  <si>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</si>
  <si>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</si>
  <si>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</si>
  <si>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</si>
  <si>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</si>
  <si>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</si>
  <si>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</si>
  <si>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</si>
  <si>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</si>
  <si>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</si>
  <si>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</si>
  <si>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</si>
  <si>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</si>
  <si>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</si>
  <si>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</si>
  <si>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</si>
  <si>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</si>
  <si>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</si>
  <si>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</si>
  <si>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</si>
  <si>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</si>
  <si>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</si>
  <si>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</si>
  <si>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</si>
  <si>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</si>
  <si>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</si>
  <si>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</si>
  <si>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</si>
  <si>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</si>
  <si>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</si>
  <si>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</si>
  <si>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</si>
  <si>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</si>
  <si>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</si>
  <si>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</si>
  <si>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</si>
  <si>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</si>
  <si>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</si>
  <si>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</si>
  <si>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</si>
  <si>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</si>
  <si>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</si>
  <si>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</si>
  <si>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</si>
  <si>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</si>
  <si>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</si>
  <si>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</si>
  <si>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</si>
  <si>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</si>
  <si>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</si>
  <si>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</si>
  <si>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</si>
  <si>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</si>
  <si>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</si>
  <si>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</si>
  <si>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</si>
  <si>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</si>
  <si>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</si>
  <si>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</si>
  <si>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</si>
  <si>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</si>
  <si>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</si>
  <si>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</si>
  <si>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</si>
  <si>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</si>
  <si>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</si>
  <si>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</si>
  <si>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</si>
  <si>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</si>
  <si>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</si>
  <si>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</si>
  <si>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</si>
  <si>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</si>
  <si>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</si>
  <si>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</si>
  <si>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</si>
  <si>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</si>
  <si>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</si>
  <si>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</si>
  <si>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</si>
  <si>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</si>
  <si>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</si>
  <si>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</si>
  <si>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</si>
  <si>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</si>
  <si>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</si>
  <si>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</si>
  <si>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</si>
  <si>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</si>
  <si>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</si>
  <si>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</si>
  <si>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</si>
  <si>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</si>
  <si>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</si>
  <si>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</si>
  <si>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</si>
  <si>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</si>
  <si>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</si>
  <si>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</si>
  <si>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</si>
  <si>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</si>
  <si>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</si>
  <si>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</si>
  <si>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</si>
  <si>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</si>
  <si>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</si>
  <si>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</si>
  <si>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</si>
  <si>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</si>
  <si>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</si>
  <si>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</si>
  <si>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</si>
  <si>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</si>
  <si>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</si>
  <si>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</si>
  <si>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</si>
  <si>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</si>
  <si>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</si>
  <si>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</si>
  <si>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</si>
  <si>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</si>
  <si>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</si>
  <si>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</si>
  <si>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</si>
  <si>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</si>
  <si>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</si>
  <si>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</si>
  <si>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</si>
  <si>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</si>
  <si>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</si>
  <si>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</si>
  <si>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</si>
  <si>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</si>
  <si>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</si>
  <si>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</si>
  <si>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</si>
  <si>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</si>
  <si>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</si>
  <si>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</si>
  <si>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</si>
  <si>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</si>
  <si>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</si>
  <si>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</si>
  <si>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</si>
  <si>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</si>
  <si>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</si>
  <si>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</si>
  <si>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</si>
  <si>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</si>
  <si>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</si>
  <si>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</si>
  <si>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</si>
  <si>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</si>
  <si>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</si>
  <si>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</si>
  <si>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</si>
  <si>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</si>
  <si>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</si>
  <si>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</si>
  <si>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</si>
  <si>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</si>
  <si>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</si>
  <si>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</si>
  <si>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</si>
  <si>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</si>
  <si>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</si>
  <si>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</si>
  <si>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</si>
  <si>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</si>
  <si>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</si>
  <si>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</si>
  <si>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</si>
  <si>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</si>
  <si>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</si>
  <si>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</si>
  <si>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</si>
  <si>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</si>
  <si>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</si>
  <si>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</si>
  <si>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</si>
  <si>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</si>
  <si>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</si>
  <si>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</si>
  <si>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</si>
  <si>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</si>
  <si>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</si>
  <si>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</si>
  <si>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</si>
  <si>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</si>
  <si>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</si>
  <si>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</si>
  <si>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</si>
  <si>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</si>
  <si>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</si>
  <si>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</si>
  <si>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</si>
  <si>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</si>
  <si>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</si>
  <si>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</si>
  <si>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</si>
  <si>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</si>
  <si>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</si>
  <si>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</si>
  <si>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</si>
  <si>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</si>
  <si>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</si>
  <si>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</si>
  <si>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</si>
  <si>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</si>
  <si>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</si>
  <si>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</si>
  <si>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</si>
  <si>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</si>
  <si>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</si>
  <si>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</si>
  <si>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</si>
  <si>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</si>
  <si>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</si>
  <si>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</si>
  <si>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</si>
  <si>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</si>
  <si>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</si>
  <si>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</si>
  <si>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</si>
  <si>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</si>
  <si>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</si>
  <si>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</si>
  <si>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</si>
  <si>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</si>
  <si>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</si>
  <si>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</si>
  <si>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</si>
  <si>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</si>
  <si>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</si>
  <si>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</si>
  <si>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</si>
  <si>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</si>
  <si>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</si>
  <si>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</si>
  <si>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</si>
  <si>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</si>
  <si>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</si>
  <si>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</si>
  <si>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</si>
  <si>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</si>
  <si>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</si>
  <si>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</si>
  <si>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</si>
  <si>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</si>
  <si>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</si>
  <si>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</si>
  <si>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</si>
  <si>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</si>
  <si>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</si>
  <si>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</si>
  <si>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</si>
  <si>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</si>
  <si>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</si>
  <si>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</si>
  <si>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</si>
  <si>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</si>
  <si>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</si>
  <si>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</si>
  <si>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</si>
  <si>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</si>
  <si>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</si>
  <si>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</si>
  <si>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</si>
  <si>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</si>
  <si>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</si>
  <si>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</si>
  <si>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</si>
  <si>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</si>
  <si>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</si>
  <si>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</si>
  <si>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</si>
  <si>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</si>
  <si>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</si>
  <si>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</si>
  <si>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</si>
  <si>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</si>
  <si>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</si>
  <si>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</si>
  <si>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</si>
  <si>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</si>
  <si>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</si>
  <si>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</si>
  <si>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</si>
  <si>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</si>
  <si>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</si>
  <si>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</si>
  <si>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</si>
  <si>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</si>
  <si>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</si>
  <si>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</si>
  <si>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</si>
  <si>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</si>
  <si>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</si>
  <si>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</si>
  <si>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</si>
  <si>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</si>
  <si>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</si>
  <si>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</si>
  <si>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</si>
  <si>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</si>
  <si>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</si>
  <si>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</si>
  <si>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</si>
  <si>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</si>
  <si>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</si>
  <si>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</si>
  <si>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</si>
  <si>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</si>
  <si>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</si>
  <si>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</si>
  <si>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</si>
  <si>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</si>
  <si>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</si>
  <si>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</si>
  <si>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</si>
  <si>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</si>
  <si>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</si>
  <si>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</si>
  <si>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</si>
  <si>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</si>
  <si>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</si>
  <si>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</si>
  <si>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</si>
  <si>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</si>
  <si>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</si>
  <si>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</si>
  <si>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</si>
  <si>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</si>
  <si>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</si>
  <si>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</si>
  <si>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</si>
  <si>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</si>
  <si>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</si>
  <si>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</si>
  <si>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</si>
  <si>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</si>
  <si>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</si>
  <si>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</si>
  <si>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</si>
  <si>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</si>
  <si>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</si>
  <si>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</si>
  <si>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</si>
  <si>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</si>
  <si>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</si>
  <si>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</si>
  <si>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</si>
  <si>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</si>
  <si>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</si>
  <si>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</si>
  <si>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</si>
  <si>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</si>
  <si>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</si>
  <si>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</si>
  <si>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</si>
  <si>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</si>
  <si>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</si>
  <si>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</si>
  <si>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</si>
  <si>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</si>
  <si>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</si>
  <si>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</si>
  <si>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</si>
  <si>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</si>
  <si>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</si>
  <si>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</si>
  <si>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</si>
  <si>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</si>
  <si>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</si>
  <si>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</si>
  <si>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</si>
  <si>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</si>
  <si>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</si>
  <si>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</si>
  <si>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</si>
  <si>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</si>
  <si>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</si>
  <si>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</si>
  <si>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</si>
  <si>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</si>
  <si>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</si>
  <si>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</si>
  <si>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</si>
  <si>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</si>
  <si>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</si>
  <si>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</si>
  <si>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</si>
  <si>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</si>
  <si>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</si>
  <si>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</si>
  <si>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</si>
  <si>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</si>
  <si>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</si>
  <si>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</si>
  <si>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</si>
  <si>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</si>
  <si>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</si>
  <si>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</si>
  <si>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</si>
  <si>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</si>
  <si>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</si>
  <si>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</si>
  <si>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</si>
  <si>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</si>
  <si>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</si>
  <si>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</si>
  <si>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</si>
  <si>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</si>
  <si>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</si>
  <si>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</si>
  <si>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</si>
  <si>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</si>
  <si>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</si>
  <si>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</si>
  <si>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</si>
  <si>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</si>
  <si>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</si>
  <si>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</si>
  <si>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</si>
  <si>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</si>
  <si>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</si>
  <si>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</si>
  <si>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</si>
  <si>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</si>
  <si>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</si>
  <si>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</si>
  <si>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</si>
  <si>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</si>
  <si>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</si>
  <si>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</si>
  <si>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</si>
  <si>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</si>
  <si>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</si>
  <si>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</si>
  <si>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</si>
  <si>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</si>
  <si>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</si>
  <si>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</si>
  <si>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</si>
  <si>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</si>
  <si>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</si>
  <si>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</si>
  <si>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</si>
  <si>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</si>
  <si>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</si>
  <si>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</si>
  <si>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</si>
  <si>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</si>
  <si>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</si>
  <si>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</si>
  <si>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</si>
  <si>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</si>
  <si>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</si>
  <si>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</si>
  <si>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</si>
  <si>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</si>
  <si>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</si>
  <si>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</si>
  <si>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</si>
  <si>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</si>
  <si>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</si>
  <si>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</si>
  <si>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</si>
  <si>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</si>
  <si>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</si>
  <si>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</si>
  <si>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</si>
  <si>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</si>
  <si>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</si>
  <si>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</si>
  <si>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</si>
  <si>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</si>
  <si>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</si>
  <si>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</si>
  <si>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</si>
  <si>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</si>
  <si>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</si>
  <si>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</si>
  <si>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</si>
  <si>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</si>
  <si>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</si>
  <si>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</si>
  <si>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</si>
  <si>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</si>
  <si>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</si>
  <si>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</si>
  <si>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</si>
  <si>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</si>
  <si>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</si>
  <si>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</si>
  <si>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</si>
  <si>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</si>
  <si>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</si>
  <si>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</si>
  <si>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</si>
  <si>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</si>
  <si>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</si>
  <si>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</si>
  <si>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</si>
  <si>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</si>
  <si>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</si>
  <si>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</si>
  <si>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</si>
  <si>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</si>
  <si>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</si>
  <si>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</si>
  <si>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</si>
  <si>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</si>
  <si>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</si>
  <si>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</si>
  <si>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</si>
  <si>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</si>
  <si>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</si>
  <si>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</si>
  <si>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</si>
  <si>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</si>
  <si>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</si>
  <si>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</si>
  <si>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</si>
  <si>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</si>
  <si>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</si>
  <si>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</si>
  <si>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</si>
  <si>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</si>
  <si>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</si>
  <si>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</si>
  <si>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</si>
  <si>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</si>
  <si>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</si>
  <si>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</si>
  <si>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</si>
  <si>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</si>
  <si>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</si>
  <si>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</si>
  <si>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</si>
  <si>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</si>
  <si>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</si>
  <si>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</si>
  <si>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</si>
  <si>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</si>
  <si>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</si>
  <si>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</si>
  <si>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</si>
  <si>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</si>
  <si>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</si>
  <si>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</si>
  <si>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</si>
  <si>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</si>
  <si>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</si>
  <si>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</si>
  <si>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</si>
  <si>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</si>
  <si>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</si>
  <si>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</si>
  <si>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</si>
  <si>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</si>
  <si>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</si>
  <si>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</si>
  <si>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</si>
  <si>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</si>
  <si>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</si>
  <si>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</si>
  <si>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</si>
  <si>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</si>
  <si>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</si>
  <si>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</si>
  <si>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</si>
  <si>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</si>
  <si>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</si>
  <si>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</si>
  <si>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</si>
  <si>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</si>
  <si>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</si>
  <si>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</si>
  <si>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</si>
  <si>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</si>
  <si>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</si>
  <si>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</si>
  <si>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</si>
  <si>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</si>
  <si>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</si>
  <si>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</si>
  <si>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</si>
  <si>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</si>
  <si>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</si>
  <si>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</si>
  <si>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</si>
  <si>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</si>
  <si>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</si>
  <si>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</si>
  <si>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</si>
  <si>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</si>
  <si>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</si>
  <si>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</si>
  <si>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</si>
  <si>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</si>
  <si>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</si>
  <si>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</si>
  <si>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</si>
  <si>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</si>
  <si>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</si>
  <si>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</si>
  <si>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</si>
  <si>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</si>
  <si>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</si>
  <si>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</si>
  <si>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</si>
  <si>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</si>
  <si>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</si>
  <si>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</si>
  <si>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</si>
  <si>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</si>
  <si>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</si>
  <si>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</si>
  <si>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</si>
  <si>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</si>
  <si>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</si>
  <si>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</si>
  <si>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</si>
  <si>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</si>
  <si>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</si>
  <si>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</si>
  <si>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</si>
  <si>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</si>
  <si>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</si>
  <si>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</si>
  <si>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</si>
  <si>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</si>
  <si>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</si>
  <si>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</si>
  <si>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</si>
  <si>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</si>
  <si>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</si>
  <si>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</si>
  <si>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</si>
  <si>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</si>
  <si>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</si>
  <si>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</si>
  <si>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</si>
  <si>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</si>
  <si>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</si>
  <si>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</si>
  <si>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</si>
  <si>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</si>
  <si>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</si>
  <si>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</si>
  <si>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</si>
  <si>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</si>
  <si>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</si>
  <si>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</si>
  <si>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</si>
  <si>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</si>
  <si>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</si>
  <si>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</si>
  <si>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</si>
  <si>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</si>
  <si>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</si>
  <si>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</si>
  <si>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</si>
  <si>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</si>
  <si>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</si>
  <si>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</si>
  <si>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</si>
  <si>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</si>
  <si>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</si>
  <si>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</si>
  <si>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</si>
  <si>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</si>
  <si>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</si>
  <si>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</si>
  <si>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</si>
  <si>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</si>
  <si>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</si>
  <si>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</si>
  <si>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</si>
  <si>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</si>
  <si>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</si>
  <si>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</si>
  <si>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</si>
  <si>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</si>
  <si>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</si>
  <si>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</si>
  <si>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</si>
  <si>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</si>
  <si>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</si>
  <si>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</si>
  <si>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</si>
  <si>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</si>
  <si>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</si>
  <si>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</si>
  <si>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</si>
  <si>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</si>
  <si>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</si>
  <si>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</si>
  <si>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</si>
  <si>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</si>
  <si>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</si>
  <si>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</si>
  <si>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</si>
  <si>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</si>
  <si>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</si>
  <si>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</si>
  <si>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</si>
  <si>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</si>
  <si>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</si>
  <si>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</si>
  <si>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</si>
  <si>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</si>
  <si>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</si>
  <si>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</si>
  <si>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</si>
  <si>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</si>
  <si>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</si>
  <si>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</si>
  <si>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</si>
  <si>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</si>
  <si>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</si>
  <si>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</si>
  <si>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</si>
  <si>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</si>
  <si>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</si>
  <si>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</si>
  <si>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</si>
  <si>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</si>
  <si>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</si>
  <si>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</si>
  <si>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</si>
  <si>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</si>
  <si>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</si>
  <si>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</si>
  <si>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</si>
  <si>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</si>
  <si>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</si>
  <si>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</si>
  <si>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</si>
  <si>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</si>
  <si>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</si>
  <si>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</si>
  <si>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</si>
  <si>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</si>
  <si>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</si>
  <si>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</si>
  <si>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</si>
  <si>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</si>
  <si>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</si>
  <si>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</si>
  <si>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</si>
  <si>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</si>
  <si>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</si>
  <si>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</si>
  <si>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</si>
  <si>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</si>
  <si>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</si>
  <si>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</si>
  <si>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</si>
  <si>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</si>
  <si>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</si>
  <si>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</si>
  <si>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</si>
  <si>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</si>
  <si>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</si>
  <si>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</si>
  <si>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</si>
  <si>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</si>
  <si>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</si>
  <si>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</si>
  <si>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</si>
  <si>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</si>
  <si>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</si>
  <si>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</si>
  <si>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</si>
  <si>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</si>
  <si>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</si>
  <si>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</si>
  <si>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</si>
  <si>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</si>
  <si>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</si>
  <si>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</si>
  <si>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</si>
  <si>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</si>
  <si>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</si>
  <si>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</si>
  <si>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</si>
  <si>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</si>
  <si>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</si>
  <si>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</si>
  <si>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</si>
  <si>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</si>
  <si>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</si>
  <si>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</si>
  <si>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</si>
  <si>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</si>
  <si>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</si>
  <si>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</si>
  <si>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</si>
  <si>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</si>
  <si>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</si>
  <si>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</si>
  <si>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</si>
  <si>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</si>
  <si>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</si>
  <si>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</si>
  <si>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</si>
  <si>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</si>
  <si>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</si>
  <si>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</si>
  <si>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</si>
  <si>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</si>
  <si>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</si>
  <si>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</si>
  <si>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</si>
  <si>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</si>
  <si>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</si>
  <si>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</si>
  <si>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</si>
  <si>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</si>
  <si>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</si>
  <si>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</si>
  <si>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</si>
  <si>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</si>
  <si>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</si>
  <si>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</si>
  <si>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</si>
  <si>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</si>
  <si>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</si>
  <si>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</si>
  <si>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</si>
  <si>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</si>
  <si>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</si>
  <si>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</si>
  <si>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</si>
  <si>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</si>
  <si>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</si>
  <si>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</si>
  <si>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</si>
  <si>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</si>
  <si>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</si>
  <si>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</si>
  <si>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</si>
  <si>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</si>
  <si>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</si>
  <si>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</si>
  <si>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</si>
  <si>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</si>
  <si>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</si>
  <si>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</si>
  <si>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</si>
  <si>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</si>
  <si>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</si>
  <si>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</si>
  <si>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</si>
  <si>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</si>
  <si>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</si>
  <si>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</si>
  <si>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</si>
  <si>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</si>
  <si>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</si>
  <si>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</si>
  <si>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</si>
  <si>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</si>
  <si>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</si>
  <si>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</si>
  <si>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</si>
  <si>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</si>
  <si>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</si>
  <si>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</si>
  <si>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</si>
  <si>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</si>
  <si>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</si>
  <si>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</si>
  <si>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</si>
  <si>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</si>
  <si>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</si>
  <si>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</si>
  <si>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</si>
  <si>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</si>
  <si>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</si>
  <si>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</si>
  <si>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</si>
  <si>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</si>
  <si>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</si>
  <si>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</si>
  <si>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</si>
  <si>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</si>
  <si>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</si>
  <si>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</si>
  <si>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</si>
  <si>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</si>
  <si>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</si>
  <si>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</si>
  <si>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</si>
  <si>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</si>
  <si>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</si>
  <si>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</si>
  <si>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</si>
  <si>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</si>
  <si>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</si>
  <si>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</si>
  <si>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</si>
  <si>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</si>
  <si>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</si>
  <si>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</si>
  <si>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</si>
  <si>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</si>
  <si>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</si>
  <si>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</si>
  <si>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</si>
  <si>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</si>
  <si>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</si>
  <si>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</si>
  <si>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</si>
  <si>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</si>
  <si>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</si>
  <si>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</si>
  <si>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</si>
  <si>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</si>
  <si>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</si>
  <si>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</si>
  <si>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</si>
  <si>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</si>
  <si>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</si>
  <si>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</si>
  <si>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</si>
  <si>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</si>
  <si>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</si>
  <si>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</si>
  <si>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</si>
  <si>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</si>
  <si>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</si>
  <si>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</si>
  <si>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</si>
  <si>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</si>
  <si>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</si>
  <si>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</si>
  <si>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</si>
  <si>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</si>
  <si>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</si>
  <si>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</si>
  <si>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</si>
  <si>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</si>
  <si>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</si>
  <si>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</si>
  <si>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</si>
  <si>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</si>
  <si>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</si>
  <si>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</si>
  <si>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</si>
  <si>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</si>
  <si>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</si>
  <si>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</si>
  <si>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</si>
  <si>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</si>
  <si>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</si>
  <si>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</si>
  <si>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</si>
  <si>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</si>
  <si>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</si>
  <si>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</si>
  <si>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</si>
  <si>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</si>
  <si>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</si>
  <si>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</si>
  <si>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</si>
  <si>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</si>
  <si>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</si>
  <si>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</si>
  <si>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</si>
  <si>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</si>
  <si>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</si>
  <si>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</si>
  <si>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</si>
  <si>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</si>
  <si>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</si>
  <si>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</si>
  <si>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</si>
  <si>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</si>
  <si>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</si>
  <si>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</si>
  <si>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</si>
  <si>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</si>
  <si>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</si>
  <si>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</si>
  <si>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</si>
  <si>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</si>
  <si>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</si>
  <si>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</si>
  <si>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</si>
  <si>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</si>
  <si>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</si>
  <si>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</si>
  <si>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</si>
  <si>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</si>
  <si>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</si>
  <si>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</si>
  <si>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</si>
  <si>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</si>
  <si>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</si>
  <si>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</si>
  <si>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</si>
  <si>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</si>
  <si>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</si>
  <si>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</si>
  <si>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</si>
  <si>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</si>
  <si>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</si>
  <si>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</si>
  <si>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</si>
  <si>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</si>
  <si>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</si>
  <si>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</si>
  <si>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</si>
  <si>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</si>
  <si>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</si>
  <si>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</si>
  <si>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</si>
  <si>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</si>
  <si>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</si>
  <si>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</si>
  <si>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</si>
  <si>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</si>
  <si>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</si>
  <si>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</si>
  <si>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</si>
  <si>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</si>
  <si>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</si>
  <si>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</si>
  <si>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</si>
  <si>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</si>
  <si>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</si>
  <si>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</si>
  <si>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</si>
  <si>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</si>
  <si>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</si>
  <si>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</si>
  <si>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</si>
  <si>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</si>
  <si>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</si>
  <si>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</si>
  <si>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</si>
  <si>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</si>
  <si>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</si>
  <si>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</si>
  <si>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</si>
  <si>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</si>
  <si>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</si>
  <si>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</si>
  <si>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</si>
  <si>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</si>
  <si>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</si>
  <si>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</si>
  <si>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</si>
  <si>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</si>
  <si>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</si>
  <si>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</si>
  <si>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</si>
  <si>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</si>
  <si>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</si>
  <si>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</si>
  <si>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</si>
  <si>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</si>
  <si>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</si>
  <si>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</si>
  <si>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</si>
  <si>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</si>
  <si>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</si>
  <si>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</si>
  <si>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</si>
  <si>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</si>
  <si>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</si>
  <si>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</si>
  <si>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</si>
  <si>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</si>
  <si>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</si>
  <si>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</si>
  <si>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</si>
  <si>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</si>
  <si>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</si>
  <si>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</si>
  <si>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</si>
  <si>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</si>
  <si>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</si>
  <si>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</si>
  <si>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</si>
  <si>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</si>
  <si>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</si>
  <si>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</si>
  <si>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</si>
  <si>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</si>
  <si>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</si>
  <si>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</si>
  <si>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</si>
  <si>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</si>
  <si>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</si>
  <si>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</si>
  <si>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</si>
  <si>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</si>
  <si>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</si>
  <si>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</si>
  <si>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</si>
  <si>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</si>
  <si>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</si>
  <si>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</si>
  <si>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</si>
  <si>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</si>
  <si>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</si>
  <si>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</si>
  <si>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</si>
  <si>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</si>
  <si>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</si>
  <si>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</si>
  <si>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</si>
  <si>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</si>
  <si>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</si>
  <si>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</si>
  <si>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</si>
  <si>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</si>
  <si>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</si>
  <si>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</si>
  <si>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</si>
  <si>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</si>
  <si>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</si>
  <si>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</si>
  <si>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</si>
  <si>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</si>
  <si>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</si>
  <si>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</si>
  <si>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</si>
  <si>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</si>
  <si>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</si>
  <si>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</si>
  <si>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</si>
  <si>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</si>
  <si>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</si>
  <si>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</si>
  <si>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</si>
  <si>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</si>
  <si>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</si>
  <si>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</si>
  <si>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</si>
  <si>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</si>
  <si>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</si>
  <si>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</si>
  <si>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</si>
  <si>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</si>
  <si>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</si>
  <si>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</si>
  <si>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</si>
  <si>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</si>
  <si>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</si>
  <si>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</si>
  <si>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</si>
  <si>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</si>
  <si>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</si>
  <si>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</si>
  <si>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</si>
  <si>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</si>
  <si>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</si>
  <si>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</si>
  <si>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</si>
  <si>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</si>
  <si>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</si>
  <si>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</si>
  <si>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</si>
  <si>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</si>
  <si>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</si>
  <si>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</si>
  <si>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</si>
  <si>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</si>
  <si>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</si>
  <si>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</si>
  <si>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</si>
  <si>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</si>
  <si>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</si>
  <si>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</si>
  <si>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</si>
  <si>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</si>
  <si>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</si>
  <si>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</si>
  <si>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</si>
  <si>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</si>
  <si>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</si>
  <si>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</si>
  <si>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</si>
  <si>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</si>
  <si>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</si>
  <si>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</si>
  <si>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</si>
  <si>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</si>
  <si>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</si>
  <si>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</si>
  <si>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</si>
  <si>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</si>
  <si>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</si>
  <si>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</si>
  <si>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</si>
  <si>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</si>
  <si>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</si>
  <si>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</si>
  <si>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</si>
  <si>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</si>
  <si>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</si>
  <si>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</si>
  <si>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</si>
  <si>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</si>
  <si>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</si>
  <si>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</si>
  <si>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</si>
  <si>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</si>
  <si>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</si>
  <si>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</si>
  <si>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</si>
  <si>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</si>
  <si>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</si>
  <si>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</si>
  <si>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</si>
  <si>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</si>
  <si>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</si>
  <si>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</si>
  <si>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</si>
  <si>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</si>
  <si>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</si>
  <si>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</si>
  <si>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</si>
  <si>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</si>
  <si>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</si>
  <si>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</si>
  <si>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</si>
  <si>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</si>
  <si>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</si>
  <si>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</si>
  <si>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</si>
  <si>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</si>
  <si>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</si>
  <si>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</si>
  <si>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</si>
  <si>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</si>
  <si>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</si>
  <si>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</si>
  <si>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</si>
  <si>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</si>
  <si>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</si>
  <si>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</si>
  <si>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</si>
  <si>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</si>
  <si>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</si>
  <si>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</si>
  <si>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</si>
  <si>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</si>
  <si>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</si>
  <si>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</si>
  <si>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</si>
  <si>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</si>
  <si>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</si>
  <si>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</si>
  <si>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</si>
  <si>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</si>
  <si>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</si>
  <si>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</si>
  <si>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</si>
  <si>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</si>
  <si>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</si>
  <si>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</si>
  <si>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</si>
  <si>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</si>
  <si>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</si>
  <si>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</si>
  <si>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</si>
  <si>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</si>
  <si>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</si>
  <si>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</si>
  <si>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</si>
  <si>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</si>
  <si>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</si>
  <si>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</si>
  <si>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</si>
  <si>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</si>
  <si>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</si>
  <si>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</si>
  <si>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</si>
  <si>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</si>
  <si>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</si>
  <si>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</si>
  <si>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</si>
  <si>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</si>
  <si>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</si>
  <si>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</si>
  <si>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</si>
  <si>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</si>
  <si>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</si>
  <si>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</si>
  <si>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</si>
  <si>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</si>
  <si>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</si>
  <si>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</si>
  <si>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</si>
  <si>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</si>
  <si>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</si>
  <si>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</si>
  <si>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</si>
  <si>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</si>
  <si>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</si>
  <si>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</si>
  <si>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</si>
  <si>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</si>
  <si>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</si>
  <si>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</si>
  <si>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</si>
  <si>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</si>
  <si>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</si>
  <si>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</si>
  <si>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</si>
  <si>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</si>
  <si>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</si>
  <si>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</si>
  <si>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</si>
  <si>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</si>
  <si>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</si>
  <si>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</si>
  <si>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</si>
  <si>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</si>
  <si>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</si>
  <si>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</si>
  <si>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</si>
  <si>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</si>
  <si>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</si>
  <si>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</si>
  <si>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</si>
  <si>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</si>
  <si>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</si>
  <si>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</si>
  <si>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</si>
  <si>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</si>
  <si>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</si>
  <si>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</si>
  <si>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</si>
  <si>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</si>
  <si>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</si>
  <si>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</si>
  <si>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</si>
  <si>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</si>
  <si>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</si>
  <si>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</si>
  <si>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</si>
  <si>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</si>
  <si>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</si>
  <si>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</si>
  <si>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</si>
  <si>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</si>
  <si>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</si>
  <si>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</si>
  <si>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</si>
  <si>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</si>
  <si>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</si>
  <si>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</si>
  <si>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</si>
  <si>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</si>
  <si>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</si>
  <si>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</si>
  <si>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</si>
  <si>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</si>
  <si>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</si>
  <si>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</si>
  <si>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</si>
  <si>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</si>
  <si>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</si>
  <si>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</si>
  <si>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</si>
  <si>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</si>
  <si>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</si>
  <si>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</si>
  <si>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</si>
  <si>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</si>
  <si>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</si>
  <si>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</si>
  <si>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</si>
  <si>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</si>
  <si>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</si>
  <si>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</si>
  <si>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</si>
  <si>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</si>
  <si>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</si>
  <si>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</si>
  <si>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</si>
  <si>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</si>
  <si>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</si>
  <si>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</si>
  <si>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</si>
  <si>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</si>
  <si>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</si>
  <si>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</si>
  <si>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</si>
  <si>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</si>
  <si>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</si>
  <si>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</si>
  <si>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</si>
  <si>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</si>
  <si>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</si>
  <si>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</si>
  <si>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</si>
  <si>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</si>
  <si>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</si>
  <si>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</si>
  <si>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</si>
  <si>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</si>
  <si>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</si>
  <si>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</si>
  <si>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</si>
  <si>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</si>
  <si>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</si>
  <si>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</si>
  <si>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</si>
  <si>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</si>
  <si>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</si>
  <si>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</si>
  <si>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</si>
  <si>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</si>
  <si>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</si>
  <si>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</si>
  <si>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</si>
  <si>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</si>
  <si>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</si>
  <si>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</si>
  <si>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</si>
  <si>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</si>
  <si>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</si>
  <si>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</si>
  <si>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</si>
  <si>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</si>
  <si>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</si>
  <si>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</si>
  <si>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</si>
  <si>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</si>
  <si>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</si>
  <si>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</si>
  <si>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</si>
  <si>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</si>
  <si>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</si>
  <si>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</si>
  <si>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</si>
  <si>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</si>
  <si>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</si>
  <si>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</si>
  <si>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</si>
  <si>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</si>
  <si>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</si>
  <si>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</si>
  <si>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</si>
  <si>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</si>
  <si>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</si>
  <si>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</si>
  <si>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</si>
  <si>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</si>
  <si>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</si>
  <si>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</si>
  <si>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</si>
  <si>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</si>
  <si>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</si>
  <si>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</si>
  <si>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</si>
  <si>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</si>
  <si>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</si>
  <si>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</si>
  <si>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</si>
  <si>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</si>
  <si>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</si>
  <si>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</si>
  <si>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</si>
  <si>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</si>
  <si>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</si>
  <si>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</si>
  <si>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</si>
  <si>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</si>
  <si>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</si>
  <si>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</si>
  <si>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</si>
  <si>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</si>
  <si>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</si>
  <si>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</si>
  <si>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</si>
  <si>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</si>
  <si>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</si>
  <si>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</si>
  <si>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</si>
  <si>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</si>
  <si>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</si>
  <si>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</si>
  <si>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</si>
  <si>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</si>
  <si>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</si>
  <si>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</si>
  <si>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</si>
  <si>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</si>
  <si>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</si>
  <si>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</si>
  <si>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</si>
  <si>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</si>
  <si>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</si>
  <si>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</si>
  <si>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</si>
  <si>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</si>
  <si>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</si>
  <si>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</si>
  <si>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</si>
  <si>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</si>
  <si>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</si>
  <si>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</si>
  <si>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</si>
  <si>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</si>
  <si>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</si>
  <si>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</si>
  <si>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</si>
  <si>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</si>
  <si>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</si>
  <si>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</si>
  <si>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</si>
  <si>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</si>
  <si>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</si>
  <si>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</si>
  <si>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</si>
  <si>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</si>
  <si>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</si>
  <si>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</si>
  <si>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</si>
  <si>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</si>
  <si>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</si>
  <si>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</si>
  <si>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</si>
  <si>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</si>
  <si>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</si>
  <si>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</si>
  <si>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</si>
  <si>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</si>
  <si>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</si>
  <si>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</si>
  <si>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</si>
  <si>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</si>
  <si>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</si>
  <si>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</si>
  <si>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</si>
  <si>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</si>
  <si>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</si>
  <si>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</si>
  <si>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</si>
  <si>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</si>
  <si>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</si>
  <si>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</si>
  <si>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</si>
  <si>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</si>
  <si>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</si>
  <si>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</si>
  <si>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</si>
  <si>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</si>
  <si>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</si>
  <si>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</si>
  <si>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</si>
  <si>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</si>
  <si>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</si>
  <si>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</si>
  <si>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</si>
  <si>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</si>
  <si>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</si>
  <si>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</si>
  <si>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</si>
  <si>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</si>
  <si>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</si>
  <si>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</si>
  <si>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</si>
  <si>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</si>
  <si>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</si>
  <si>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</si>
  <si>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</si>
  <si>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</si>
  <si>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</si>
  <si>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</si>
  <si>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</si>
  <si>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</si>
  <si>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</si>
  <si>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</si>
  <si>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</si>
  <si>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</si>
  <si>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</si>
  <si>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</si>
  <si>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</si>
  <si>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</si>
  <si>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</si>
  <si>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</si>
  <si>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</si>
  <si>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</si>
  <si>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</si>
  <si>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</si>
  <si>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</si>
  <si>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</si>
  <si>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</si>
  <si>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</si>
  <si>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</si>
  <si>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</si>
  <si>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</si>
  <si>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</si>
  <si>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</si>
  <si>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</si>
  <si>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</si>
  <si>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</si>
  <si>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</si>
  <si>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</si>
  <si>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</si>
  <si>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</si>
  <si>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</si>
  <si>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</si>
  <si>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</si>
  <si>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</si>
  <si>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</si>
  <si>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</si>
  <si>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</si>
  <si>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</si>
  <si>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</si>
  <si>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</si>
  <si>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</si>
  <si>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</si>
  <si>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</si>
  <si>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</si>
  <si>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</si>
  <si>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</si>
  <si>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</si>
  <si>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</si>
  <si>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</si>
  <si>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</si>
  <si>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</si>
  <si>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</si>
  <si>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</si>
  <si>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</si>
  <si>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</si>
  <si>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</si>
  <si>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</si>
  <si>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</si>
  <si>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</si>
  <si>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</si>
  <si>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</si>
  <si>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</si>
  <si>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</si>
  <si>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</si>
  <si>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</si>
  <si>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</si>
  <si>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</si>
  <si>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</si>
  <si>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</si>
  <si>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</si>
  <si>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</si>
  <si>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</si>
  <si>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</si>
  <si>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</si>
  <si>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</si>
  <si>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</si>
  <si>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</si>
  <si>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</si>
  <si>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</si>
  <si>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</si>
  <si>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</si>
  <si>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</si>
  <si>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</si>
  <si>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</si>
  <si>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</si>
  <si>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</si>
  <si>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</si>
  <si>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</si>
  <si>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</si>
  <si>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</si>
  <si>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</si>
  <si>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</si>
  <si>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</si>
  <si>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</si>
  <si>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</si>
  <si>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</si>
  <si>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</si>
  <si>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</si>
  <si>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</si>
  <si>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</si>
  <si>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</si>
  <si>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</si>
  <si>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</si>
  <si>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</si>
  <si>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</si>
  <si>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</si>
  <si>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</si>
  <si>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</si>
  <si>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</si>
  <si>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</si>
  <si>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</si>
  <si>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</si>
  <si>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</si>
  <si>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</si>
  <si>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</si>
  <si>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</si>
  <si>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</si>
  <si>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</si>
  <si>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</si>
  <si>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</si>
  <si>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</si>
  <si>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</si>
  <si>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</si>
  <si>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</si>
  <si>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</si>
  <si>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</si>
  <si>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</si>
  <si>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</si>
  <si>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</si>
  <si>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</si>
  <si>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</si>
  <si>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</si>
  <si>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</si>
  <si>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</si>
  <si>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</si>
  <si>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</si>
  <si>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</si>
  <si>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</si>
  <si>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</si>
  <si>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</si>
  <si>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</si>
  <si>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</si>
  <si>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</si>
  <si>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</si>
  <si>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</si>
  <si>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</si>
  <si>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</si>
  <si>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</si>
  <si>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</si>
  <si>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</si>
  <si>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</si>
  <si>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</si>
  <si>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</si>
  <si>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</si>
  <si>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</si>
  <si>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</si>
  <si>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</si>
  <si>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</si>
  <si>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</si>
  <si>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</si>
  <si>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</si>
  <si>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</si>
  <si>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</si>
  <si>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</si>
  <si>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</si>
  <si>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</si>
  <si>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</si>
  <si>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</si>
  <si>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</si>
  <si>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</si>
  <si>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</si>
  <si>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</si>
  <si>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</si>
  <si>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</si>
  <si>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</si>
  <si>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</si>
  <si>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</si>
  <si>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</si>
  <si>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</si>
  <si>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</si>
  <si>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</si>
  <si>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</si>
  <si>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</si>
  <si>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</si>
  <si>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</si>
  <si>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</si>
  <si>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</si>
  <si>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</si>
  <si>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</si>
  <si>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</si>
  <si>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</si>
  <si>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</si>
  <si>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</si>
  <si>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</si>
  <si>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</si>
  <si>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</si>
  <si>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</si>
  <si>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</si>
  <si>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</si>
  <si>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</si>
  <si>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</si>
  <si>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</si>
  <si>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</si>
  <si>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</si>
  <si>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</si>
  <si>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</si>
  <si>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</si>
  <si>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</si>
  <si>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</si>
  <si>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</si>
  <si>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</si>
  <si>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</si>
  <si>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</si>
  <si>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</si>
  <si>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</si>
  <si>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</si>
  <si>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</si>
  <si>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</si>
  <si>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</si>
  <si>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</si>
  <si>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</si>
  <si>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</si>
  <si>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</si>
  <si>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</si>
  <si>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</si>
  <si>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</si>
  <si>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</si>
  <si>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</si>
  <si>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</si>
  <si>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</si>
  <si>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</si>
  <si>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</si>
  <si>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</si>
  <si>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</si>
  <si>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</si>
  <si>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</si>
  <si>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</si>
  <si>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</si>
  <si>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</si>
  <si>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</si>
  <si>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</si>
  <si>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</si>
  <si>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</si>
  <si>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</si>
  <si>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</si>
  <si>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</si>
  <si>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</si>
  <si>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</si>
  <si>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</si>
  <si>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</si>
  <si>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</si>
  <si>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</si>
  <si>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</si>
  <si>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</si>
  <si>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</si>
  <si>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</si>
  <si>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</si>
  <si>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</si>
  <si>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</si>
  <si>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</si>
  <si>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</si>
  <si>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</si>
  <si>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</si>
  <si>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</si>
  <si>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</si>
  <si>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</si>
  <si>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</si>
  <si>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</si>
  <si>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</si>
  <si>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</si>
  <si>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</si>
  <si>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</si>
  <si>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</si>
  <si>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</si>
  <si>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</si>
  <si>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</si>
  <si>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</si>
  <si>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</si>
  <si>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</si>
  <si>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</si>
  <si>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</si>
  <si>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</si>
  <si>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</si>
  <si>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</si>
  <si>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</si>
  <si>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</si>
  <si>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</si>
  <si>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</si>
  <si>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</si>
  <si>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</si>
  <si>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</si>
  <si>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</si>
  <si>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</si>
  <si>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</si>
  <si>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</si>
  <si>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</si>
  <si>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</si>
  <si>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</si>
  <si>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</si>
  <si>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</si>
  <si>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</si>
  <si>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</si>
  <si>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</si>
  <si>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</si>
  <si>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</si>
  <si>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</si>
  <si>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</si>
  <si>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</si>
  <si>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</si>
  <si>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</si>
  <si>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</si>
  <si>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</si>
  <si>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</si>
  <si>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</si>
  <si>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</si>
  <si>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</si>
  <si>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</si>
  <si>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</si>
  <si>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</si>
  <si>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</si>
  <si>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</si>
  <si>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</si>
  <si>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</si>
  <si>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</si>
  <si>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</si>
  <si>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</si>
  <si>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</si>
  <si>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</si>
  <si>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</si>
  <si>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</si>
  <si>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</si>
  <si>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</si>
  <si>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</si>
  <si>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</si>
  <si>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</si>
  <si>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</si>
  <si>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</si>
  <si>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</si>
  <si>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</si>
  <si>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</si>
  <si>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</si>
  <si>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</si>
  <si>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</si>
  <si>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</si>
  <si>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</si>
  <si>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</si>
  <si>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</si>
  <si>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</si>
  <si>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</si>
  <si>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</si>
  <si>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</si>
  <si>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</si>
  <si>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</si>
  <si>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</si>
  <si>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</si>
  <si>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</si>
  <si>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</si>
  <si>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</si>
  <si>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</si>
  <si>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</si>
  <si>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</si>
  <si>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</si>
  <si>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</si>
  <si>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</si>
  <si>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</si>
  <si>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</si>
  <si>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</si>
  <si>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</si>
  <si>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</si>
  <si>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</si>
  <si>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</si>
  <si>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</si>
  <si>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</si>
  <si>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</si>
  <si>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</si>
  <si>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</si>
  <si>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</si>
  <si>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</si>
  <si>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</si>
  <si>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</si>
  <si>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</si>
  <si>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</si>
  <si>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</si>
  <si>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</si>
  <si>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</si>
  <si>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</si>
  <si>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</si>
  <si>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</si>
  <si>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</si>
  <si>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</si>
  <si>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</si>
  <si>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</si>
  <si>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</si>
  <si>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</si>
  <si>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</si>
  <si>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</si>
  <si>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</si>
  <si>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</si>
  <si>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</si>
  <si>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</si>
  <si>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</si>
  <si>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</si>
  <si>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</si>
  <si>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</si>
  <si>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</si>
  <si>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</si>
  <si>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</si>
  <si>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</si>
  <si>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</si>
  <si>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</si>
  <si>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</si>
  <si>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</si>
  <si>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</si>
  <si>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</si>
  <si>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</si>
  <si>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</si>
  <si>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</si>
  <si>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</si>
  <si>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</si>
  <si>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</si>
  <si>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</si>
  <si>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</si>
  <si>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</si>
  <si>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</si>
  <si>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</si>
  <si>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</si>
  <si>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</si>
  <si>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</si>
  <si>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</si>
  <si>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</si>
  <si>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</si>
  <si>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</si>
  <si>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</si>
  <si>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</si>
  <si>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</si>
  <si>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</si>
  <si>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</si>
  <si>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</si>
  <si>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</si>
  <si>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</si>
  <si>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</si>
  <si>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</si>
  <si>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</si>
  <si>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</si>
  <si>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</si>
  <si>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</si>
  <si>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</si>
  <si>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</si>
  <si>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</si>
  <si>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</si>
  <si>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</si>
  <si>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</si>
  <si>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</si>
  <si>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</si>
  <si>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</si>
  <si>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</si>
  <si>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</si>
  <si>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</si>
  <si>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</si>
  <si>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</si>
  <si>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</si>
  <si>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</si>
  <si>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</si>
  <si>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</si>
  <si>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</si>
  <si>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</si>
  <si>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</si>
  <si>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</si>
  <si>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</si>
  <si>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</si>
  <si>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</si>
  <si>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</si>
  <si>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</si>
  <si>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</si>
  <si>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</si>
  <si>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</si>
  <si>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</si>
  <si>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</si>
  <si>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</si>
  <si>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</si>
  <si>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</si>
  <si>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</si>
  <si>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</si>
  <si>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</si>
  <si>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</si>
  <si>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</si>
  <si>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</si>
  <si>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</si>
  <si>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</si>
  <si>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</si>
  <si>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</si>
  <si>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</si>
  <si>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</si>
  <si>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</si>
  <si>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</si>
  <si>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</si>
  <si>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</si>
  <si>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</si>
  <si>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</si>
  <si>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</si>
  <si>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</si>
  <si>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</si>
  <si>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</si>
  <si>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</si>
  <si>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</si>
  <si>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</si>
  <si>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</si>
  <si>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</si>
  <si>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</si>
  <si>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</si>
  <si>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</si>
  <si>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</si>
  <si>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</si>
  <si>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</si>
  <si>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</si>
  <si>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</si>
  <si>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</si>
  <si>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</si>
  <si>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</si>
  <si>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</si>
  <si>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</si>
  <si>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</si>
  <si>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</si>
  <si>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</si>
  <si>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</si>
  <si>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</si>
  <si>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</si>
  <si>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</si>
  <si>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</si>
  <si>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</si>
  <si>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</si>
  <si>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</si>
  <si>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</si>
  <si>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</si>
  <si>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</si>
  <si>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</si>
  <si>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</si>
  <si>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</si>
  <si>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</si>
  <si>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</si>
  <si>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</si>
  <si>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</si>
  <si>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</si>
  <si>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</si>
  <si>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</si>
  <si>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</si>
  <si>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</si>
  <si>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</si>
  <si>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</si>
  <si>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</si>
  <si>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</si>
  <si>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</si>
  <si>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</si>
  <si>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</si>
  <si>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</si>
  <si>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</si>
  <si>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</si>
  <si>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</si>
  <si>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</si>
  <si>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</si>
  <si>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</si>
  <si>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</si>
  <si>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</si>
  <si>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</si>
  <si>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</si>
  <si>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</si>
  <si>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</si>
  <si>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</si>
  <si>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</si>
  <si>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</si>
  <si>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</si>
  <si>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</si>
  <si>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</si>
  <si>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</si>
  <si>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</si>
  <si>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</si>
  <si>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</si>
  <si>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</si>
  <si>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</si>
  <si>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</si>
  <si>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</si>
  <si>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</si>
  <si>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</si>
  <si>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</si>
  <si>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</si>
  <si>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</si>
  <si>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</si>
  <si>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</si>
  <si>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</si>
  <si>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</si>
  <si>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</si>
  <si>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</si>
  <si>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</si>
  <si>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</si>
  <si>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</si>
  <si>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</si>
  <si>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</si>
  <si>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</si>
  <si>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</si>
  <si>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</si>
  <si>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</si>
  <si>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</si>
  <si>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</si>
  <si>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</si>
  <si>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</si>
  <si>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</si>
  <si>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</si>
  <si>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</si>
  <si>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</si>
  <si>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</si>
  <si>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</si>
  <si>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</si>
  <si>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</si>
  <si>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</si>
  <si>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</si>
  <si>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</si>
  <si>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</si>
  <si>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</si>
  <si>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</si>
  <si>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</si>
  <si>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</si>
  <si>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</si>
  <si>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</si>
  <si>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</si>
  <si>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</si>
  <si>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</si>
  <si>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</si>
  <si>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</si>
  <si>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</si>
  <si>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</si>
  <si>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</si>
  <si>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</si>
  <si>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</si>
  <si>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</si>
  <si>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</si>
  <si>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</si>
  <si>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</si>
  <si>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</si>
  <si>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</si>
  <si>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</si>
  <si>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</si>
  <si>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</si>
  <si>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</si>
  <si>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</si>
  <si>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</si>
  <si>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</si>
  <si>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</si>
  <si>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</si>
  <si>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</si>
  <si>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</si>
  <si>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</si>
  <si>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</si>
  <si>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</si>
  <si>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</si>
  <si>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</si>
  <si>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</si>
  <si>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</si>
  <si>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</si>
  <si>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</si>
  <si>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</si>
  <si>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</si>
  <si>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</si>
  <si>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</si>
  <si>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</si>
  <si>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</si>
  <si>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</si>
  <si>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</si>
  <si>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</si>
  <si>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</si>
  <si>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</si>
  <si>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</si>
  <si>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</si>
  <si>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</si>
  <si>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</si>
  <si>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</si>
  <si>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</si>
  <si>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</si>
  <si>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</si>
  <si>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</si>
  <si>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</si>
  <si>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</si>
  <si>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</si>
  <si>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</si>
  <si>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</si>
  <si>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</si>
  <si>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</si>
  <si>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</si>
  <si>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</si>
  <si>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</si>
  <si>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</si>
  <si>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</si>
  <si>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</si>
  <si>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</si>
  <si>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</si>
  <si>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</si>
  <si>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</si>
  <si>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</si>
  <si>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</si>
  <si>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</si>
  <si>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</si>
  <si>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</si>
  <si>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</si>
  <si>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</si>
  <si>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</si>
  <si>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</si>
  <si>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</si>
  <si>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</si>
  <si>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</si>
  <si>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</si>
  <si>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</si>
  <si>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</si>
  <si>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</si>
  <si>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</si>
  <si>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</si>
  <si>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</si>
  <si>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</si>
  <si>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</si>
  <si>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</si>
  <si>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</si>
  <si>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</si>
  <si>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</si>
  <si>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</si>
  <si>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</si>
  <si>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</si>
  <si>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</si>
  <si>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</si>
  <si>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</si>
  <si>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</si>
  <si>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</si>
  <si>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</si>
  <si>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</si>
  <si>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</si>
  <si>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</si>
  <si>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</si>
  <si>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</si>
  <si>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</si>
  <si>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</si>
  <si>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</si>
  <si>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</si>
  <si>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</si>
  <si>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</si>
  <si>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</si>
  <si>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</si>
  <si>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</si>
  <si>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</si>
  <si>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</si>
  <si>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</si>
  <si>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</si>
  <si>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</si>
  <si>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</si>
  <si>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</si>
  <si>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</si>
  <si>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</si>
  <si>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</si>
  <si>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</si>
  <si>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</si>
  <si>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</si>
  <si>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</si>
  <si>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</si>
  <si>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</si>
  <si>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</si>
  <si>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</si>
  <si>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</si>
  <si>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</si>
  <si>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</si>
  <si>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</si>
  <si>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</si>
  <si>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</si>
  <si>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</si>
  <si>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</si>
  <si>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</si>
  <si>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</si>
  <si>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</si>
  <si>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</si>
  <si>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</si>
  <si>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</si>
  <si>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</si>
  <si>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</si>
  <si>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</si>
  <si>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</si>
  <si>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</si>
  <si>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</si>
  <si>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</si>
  <si>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</si>
  <si>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</si>
  <si>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</si>
  <si>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</si>
  <si>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</si>
  <si>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</si>
  <si>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</si>
  <si>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</si>
  <si>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</si>
  <si>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</si>
  <si>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</si>
  <si>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</si>
  <si>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</si>
  <si>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</si>
  <si>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</si>
  <si>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</si>
  <si>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</si>
  <si>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</si>
  <si>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</si>
  <si>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</si>
  <si>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</si>
  <si>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</si>
  <si>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</si>
  <si>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</si>
  <si>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</si>
  <si>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</si>
  <si>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</si>
  <si>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</si>
  <si>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</si>
  <si>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</si>
  <si>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</si>
  <si>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</si>
  <si>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</si>
  <si>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</si>
  <si>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</si>
  <si>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</si>
  <si>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</si>
  <si>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</si>
  <si>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</si>
  <si>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</si>
  <si>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</si>
  <si>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</si>
  <si>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</si>
  <si>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</si>
  <si>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</si>
  <si>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</si>
  <si>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</si>
  <si>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</si>
  <si>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</si>
  <si>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</si>
  <si>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</si>
  <si>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</si>
  <si>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</si>
  <si>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</si>
  <si>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</si>
  <si>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</si>
  <si>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</si>
  <si>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</si>
  <si>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</si>
  <si>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</si>
  <si>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</si>
  <si>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</si>
  <si>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</si>
  <si>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</si>
  <si>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</si>
  <si>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</si>
  <si>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</si>
  <si>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</si>
  <si>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</si>
  <si>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</si>
  <si>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</si>
  <si>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</si>
  <si>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</si>
  <si>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</si>
  <si>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</si>
  <si>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</si>
  <si>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</si>
  <si>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</si>
  <si>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</si>
  <si>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</si>
  <si>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</si>
  <si>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</si>
  <si>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</si>
  <si>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</si>
  <si>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</si>
  <si>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</si>
  <si>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</si>
  <si>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</si>
  <si>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</si>
  <si>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</si>
  <si>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</si>
  <si>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</si>
  <si>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</si>
  <si>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</si>
  <si>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</si>
  <si>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</si>
  <si>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</si>
  <si>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</si>
  <si>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</si>
  <si>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</si>
  <si>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</si>
  <si>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</si>
  <si>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</si>
  <si>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</si>
  <si>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</si>
  <si>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</si>
  <si>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</si>
  <si>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</si>
  <si>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</si>
  <si>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</si>
  <si>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</si>
  <si>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</si>
  <si>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</si>
  <si>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</si>
  <si>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</si>
  <si>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</si>
  <si>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</si>
  <si>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</si>
  <si>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</si>
  <si>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</si>
  <si>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</si>
  <si>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</si>
  <si>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</si>
  <si>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</si>
  <si>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</si>
  <si>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</si>
  <si>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</si>
  <si>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</si>
  <si>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</si>
  <si>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</si>
  <si>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</si>
  <si>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</si>
  <si>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</si>
  <si>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</si>
  <si>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</si>
  <si>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</si>
  <si>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</si>
  <si>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</si>
  <si>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</si>
  <si>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</si>
  <si>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</si>
  <si>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</si>
  <si>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</si>
  <si>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</si>
  <si>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</si>
  <si>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</si>
  <si>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</si>
  <si>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</si>
  <si>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</si>
  <si>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</si>
  <si>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</si>
  <si>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</si>
  <si>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</si>
  <si>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</si>
  <si>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</si>
  <si>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</si>
  <si>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</si>
  <si>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</si>
  <si>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</si>
  <si>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</si>
  <si>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</si>
  <si>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</si>
  <si>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</si>
  <si>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</si>
  <si>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</si>
  <si>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</si>
  <si>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</si>
  <si>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</si>
  <si>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</si>
  <si>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</si>
  <si>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</si>
  <si>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</si>
  <si>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</si>
  <si>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</si>
  <si>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</si>
  <si>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</si>
  <si>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</si>
  <si>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</si>
  <si>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</si>
  <si>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</si>
  <si>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</si>
  <si>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</si>
  <si>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</si>
  <si>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</si>
  <si>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</si>
  <si>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</si>
  <si>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</si>
  <si>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</si>
  <si>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</si>
  <si>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</si>
  <si>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</si>
  <si>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</si>
  <si>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</si>
  <si>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</si>
  <si>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</si>
  <si>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</si>
  <si>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</si>
  <si>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</si>
  <si>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</si>
  <si>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</si>
  <si>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</si>
  <si>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</si>
  <si>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</si>
  <si>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</si>
  <si>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</si>
  <si>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</si>
  <si>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</si>
  <si>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</si>
  <si>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</si>
  <si>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</si>
  <si>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</si>
  <si>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</si>
  <si>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</si>
  <si>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</si>
  <si>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</si>
  <si>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</si>
  <si>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</si>
  <si>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</si>
  <si>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</si>
  <si>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</si>
  <si>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</si>
  <si>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</si>
  <si>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</si>
  <si>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</si>
  <si>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</si>
  <si>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</si>
  <si>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</si>
  <si>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</si>
  <si>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</si>
  <si>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</si>
  <si>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</si>
  <si>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</si>
  <si>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</si>
  <si>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</si>
  <si>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</si>
  <si>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</si>
  <si>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</si>
  <si>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</si>
  <si>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</si>
  <si>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</si>
  <si>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</si>
  <si>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</si>
  <si>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</si>
  <si>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</si>
  <si>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</si>
  <si>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</si>
  <si>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</si>
  <si>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</si>
  <si>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</si>
  <si>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</si>
  <si>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</si>
  <si>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</si>
  <si>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</si>
  <si>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</si>
  <si>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</si>
  <si>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</si>
  <si>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</si>
  <si>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</si>
  <si>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</si>
  <si>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</si>
  <si>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</si>
  <si>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</si>
  <si>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</si>
  <si>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</si>
  <si>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</si>
  <si>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</si>
  <si>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</si>
  <si>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</si>
  <si>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</si>
  <si>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</si>
  <si>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</si>
  <si>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</si>
  <si>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</si>
  <si>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</si>
  <si>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</si>
  <si>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</si>
  <si>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</si>
  <si>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</si>
  <si>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</si>
  <si>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</si>
  <si>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</si>
  <si>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</si>
  <si>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</si>
  <si>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</si>
  <si>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</si>
  <si>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</si>
  <si>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</si>
  <si>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</si>
  <si>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</si>
  <si>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</si>
  <si>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</si>
  <si>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</si>
  <si>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</si>
  <si>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</si>
  <si>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</si>
  <si>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</si>
  <si>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</si>
  <si>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</si>
  <si>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</si>
  <si>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</si>
  <si>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</si>
  <si>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</si>
  <si>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</si>
  <si>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</si>
  <si>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</si>
  <si>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</si>
  <si>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</si>
  <si>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</si>
  <si>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</si>
  <si>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</si>
  <si>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</si>
  <si>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</si>
  <si>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</si>
  <si>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</si>
  <si>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</si>
  <si>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</si>
  <si>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</si>
  <si>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</si>
  <si>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</si>
  <si>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</si>
  <si>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</si>
  <si>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</si>
  <si>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</si>
  <si>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</si>
  <si>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</si>
  <si>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</si>
  <si>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</si>
  <si>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</si>
  <si>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</si>
  <si>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</si>
  <si>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</si>
  <si>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</si>
  <si>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</si>
  <si>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</si>
  <si>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</si>
  <si>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</si>
  <si>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</si>
  <si>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</si>
  <si>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</si>
  <si>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</si>
  <si>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</si>
  <si>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</si>
  <si>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</si>
  <si>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</si>
  <si>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</si>
  <si>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</si>
  <si>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</si>
  <si>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</si>
  <si>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</si>
  <si>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</si>
  <si>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</si>
  <si>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</si>
  <si>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</si>
  <si>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</si>
  <si>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</si>
  <si>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</si>
  <si>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</si>
  <si>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</si>
  <si>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</si>
  <si>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</si>
  <si>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</si>
  <si>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</si>
  <si>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</si>
  <si>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</si>
  <si>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</si>
  <si>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</si>
  <si>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</si>
  <si>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</si>
  <si>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</si>
  <si>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</si>
  <si>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</si>
  <si>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</si>
  <si>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</si>
  <si>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</si>
  <si>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</si>
  <si>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</si>
  <si>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</si>
  <si>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</si>
  <si>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</si>
  <si>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</si>
  <si>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</si>
  <si>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</si>
  <si>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</si>
  <si>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</si>
  <si>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</si>
  <si>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</si>
  <si>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</si>
  <si>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</si>
  <si>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</si>
  <si>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</si>
  <si>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</si>
  <si>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</si>
  <si>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</si>
  <si>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</si>
  <si>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</si>
  <si>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</si>
  <si>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</si>
  <si>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</si>
  <si>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</si>
  <si>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</si>
  <si>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</si>
  <si>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</si>
  <si>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</si>
  <si>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</si>
  <si>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</si>
  <si>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</si>
  <si>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</si>
  <si>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</si>
  <si>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</si>
  <si>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</si>
  <si>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</si>
  <si>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</si>
  <si>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</si>
  <si>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</si>
  <si>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</si>
  <si>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</si>
  <si>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</si>
  <si>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</si>
  <si>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</si>
  <si>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</si>
  <si>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</si>
  <si>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</si>
  <si>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</si>
  <si>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</si>
  <si>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</si>
  <si>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</si>
  <si>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</si>
  <si>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</si>
  <si>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</si>
  <si>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</si>
  <si>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</si>
  <si>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</si>
  <si>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</si>
  <si>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</si>
  <si>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</si>
  <si>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</si>
  <si>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</si>
  <si>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</si>
  <si>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</si>
  <si>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</si>
  <si>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</si>
  <si>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</si>
  <si>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</si>
  <si>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</si>
  <si>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</si>
  <si>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</si>
  <si>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</si>
  <si>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</si>
  <si>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</si>
  <si>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</si>
  <si>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</si>
  <si>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</si>
  <si>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</si>
  <si>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</si>
  <si>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</si>
  <si>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</si>
  <si>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</si>
  <si>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</si>
  <si>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</si>
  <si>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</si>
  <si>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</si>
  <si>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</si>
  <si>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</si>
  <si>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</si>
  <si>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</si>
  <si>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</si>
  <si>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</si>
  <si>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</si>
  <si>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</si>
  <si>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</si>
  <si>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</si>
  <si>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</si>
  <si>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</si>
  <si>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</si>
  <si>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</si>
  <si>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</si>
  <si>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</si>
  <si>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</si>
  <si>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</si>
  <si>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</si>
  <si>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</si>
  <si>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</si>
  <si>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</si>
  <si>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</si>
  <si>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</si>
  <si>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</si>
  <si>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</si>
  <si>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</si>
  <si>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</si>
  <si>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</si>
  <si>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</si>
  <si>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</si>
  <si>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</si>
  <si>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</si>
  <si>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</si>
  <si>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</si>
  <si>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</si>
  <si>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</si>
  <si>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</si>
  <si>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</si>
  <si>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</si>
  <si>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</si>
  <si>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</si>
  <si>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</si>
  <si>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</si>
  <si>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</si>
  <si>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</si>
  <si>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</si>
  <si>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</si>
  <si>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</si>
  <si>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</si>
  <si>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</si>
  <si>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</si>
  <si>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</si>
  <si>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</si>
  <si>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</si>
  <si>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</si>
  <si>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</si>
  <si>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</si>
  <si>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</si>
  <si>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</si>
  <si>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</si>
  <si>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</si>
  <si>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</si>
  <si>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</si>
  <si>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</si>
  <si>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</si>
  <si>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</si>
  <si>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</si>
  <si>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</si>
  <si>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</si>
  <si>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</si>
  <si>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</si>
  <si>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</si>
  <si>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</si>
  <si>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</si>
  <si>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</si>
  <si>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</si>
  <si>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</si>
  <si>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</si>
  <si>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</si>
  <si>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</si>
  <si>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</si>
  <si>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</si>
  <si>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</si>
  <si>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</si>
  <si>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</si>
  <si>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</si>
  <si>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</si>
  <si>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</si>
  <si>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</si>
  <si>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</si>
  <si>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</si>
  <si>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</si>
  <si>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</si>
  <si>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</si>
  <si>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</si>
  <si>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</si>
  <si>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</si>
  <si>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</si>
  <si>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</si>
  <si>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</si>
  <si>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</si>
  <si>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</si>
  <si>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</si>
  <si>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</si>
  <si>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</si>
  <si>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</si>
  <si>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</si>
  <si>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</si>
  <si>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</si>
  <si>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</si>
  <si>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</si>
  <si>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</si>
  <si>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</si>
  <si>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</si>
  <si>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</si>
  <si>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</si>
  <si>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</si>
  <si>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</si>
  <si>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</si>
  <si>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</si>
  <si>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</si>
  <si>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</si>
  <si>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</si>
  <si>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</si>
  <si>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</si>
  <si>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</si>
  <si>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</si>
  <si>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</si>
  <si>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</si>
  <si>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</si>
  <si>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</si>
  <si>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</si>
  <si>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</si>
  <si>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</si>
  <si>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</si>
  <si>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</si>
  <si>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</si>
  <si>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</si>
  <si>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</si>
  <si>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</si>
  <si>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</si>
  <si>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</si>
  <si>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</si>
  <si>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</si>
  <si>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</si>
  <si>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</si>
  <si>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</si>
  <si>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</si>
  <si>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</si>
  <si>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</si>
  <si>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</si>
  <si>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</si>
  <si>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</si>
  <si>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</si>
  <si>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</si>
  <si>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</si>
  <si>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</si>
  <si>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</si>
  <si>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</si>
  <si>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</si>
  <si>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</si>
  <si>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</si>
  <si>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</si>
  <si>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</si>
  <si>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</si>
  <si>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</si>
  <si>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</si>
  <si>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</si>
  <si>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</si>
  <si>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</si>
  <si>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</si>
  <si>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</si>
  <si>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</si>
  <si>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</si>
  <si>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</si>
  <si>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</si>
  <si>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</si>
  <si>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</si>
  <si>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</si>
  <si>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</si>
  <si>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</si>
  <si>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</si>
  <si>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</si>
  <si>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</si>
  <si>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</si>
  <si>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</si>
  <si>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</si>
  <si>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</si>
  <si>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</si>
  <si>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</si>
  <si>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</si>
  <si>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</si>
  <si>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</si>
  <si>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</si>
  <si>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</si>
  <si>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</si>
  <si>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</si>
  <si>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</si>
  <si>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</si>
  <si>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</si>
  <si>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</si>
  <si>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</si>
  <si>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</si>
  <si>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</si>
  <si>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</si>
  <si>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</si>
  <si>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</si>
  <si>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</si>
  <si>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</si>
  <si>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</si>
  <si>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</si>
  <si>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</si>
  <si>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</si>
  <si>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</si>
  <si>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</si>
  <si>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</si>
  <si>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</si>
  <si>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</si>
  <si>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</si>
  <si>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</si>
  <si>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</si>
  <si>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</si>
  <si>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</si>
  <si>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</si>
  <si>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</si>
  <si>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</si>
  <si>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</si>
  <si>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</si>
  <si>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</si>
  <si>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</si>
  <si>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</si>
  <si>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</si>
  <si>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</si>
  <si>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</si>
  <si>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</si>
  <si>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</si>
  <si>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</si>
  <si>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</si>
  <si>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</si>
  <si>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</si>
  <si>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</si>
  <si>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</si>
  <si>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</si>
  <si>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</si>
  <si>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</si>
  <si>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</si>
  <si>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</si>
  <si>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</si>
  <si>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</si>
  <si>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</si>
  <si>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</si>
  <si>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</si>
  <si>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</si>
  <si>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</si>
  <si>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</si>
  <si>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</si>
  <si>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</si>
  <si>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</si>
  <si>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</si>
  <si>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</si>
  <si>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</si>
  <si>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</si>
  <si>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</si>
  <si>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</si>
  <si>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</si>
  <si>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</si>
  <si>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</si>
  <si>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</si>
  <si>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</si>
  <si>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</si>
  <si>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</si>
  <si>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</si>
  <si>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</si>
  <si>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</si>
  <si>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</si>
  <si>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</si>
  <si>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</si>
  <si>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</si>
  <si>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</si>
  <si>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</si>
  <si>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</si>
  <si>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</si>
  <si>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</si>
  <si>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</si>
  <si>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</si>
  <si>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</si>
  <si>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</si>
  <si>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</si>
  <si>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</si>
  <si>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</si>
  <si>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</si>
  <si>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</si>
  <si>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</si>
  <si>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</si>
  <si>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</si>
  <si>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</si>
  <si>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</si>
  <si>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</si>
  <si>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</si>
  <si>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</si>
  <si>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</si>
  <si>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</si>
  <si>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</si>
  <si>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</si>
  <si>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</si>
  <si>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</si>
  <si>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</si>
  <si>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</si>
  <si>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</si>
  <si>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</si>
  <si>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</si>
  <si>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</si>
  <si>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</si>
  <si>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</si>
  <si>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</si>
  <si>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</si>
  <si>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</si>
  <si>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</si>
  <si>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</si>
  <si>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</si>
  <si>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</si>
  <si>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</si>
  <si>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</si>
  <si>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</si>
  <si>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</si>
  <si>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</si>
  <si>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</si>
  <si>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</si>
  <si>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</si>
  <si>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</si>
  <si>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</si>
  <si>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</si>
  <si>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</si>
  <si>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</si>
  <si>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</si>
  <si>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</si>
  <si>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</si>
  <si>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</si>
  <si>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</si>
  <si>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</si>
  <si>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</si>
  <si>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</si>
  <si>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</si>
  <si>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</si>
  <si>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</si>
  <si>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</si>
  <si>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</si>
  <si>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</si>
  <si>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</si>
  <si>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</si>
  <si>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</si>
  <si>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</si>
  <si>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</si>
  <si>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</si>
  <si>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</si>
  <si>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</si>
  <si>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</si>
  <si>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</si>
  <si>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</si>
  <si>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</si>
  <si>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</si>
  <si>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</si>
  <si>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</si>
  <si>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</si>
  <si>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</si>
  <si>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</si>
  <si>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</si>
  <si>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</si>
  <si>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</si>
  <si>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</si>
  <si>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</si>
  <si>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</si>
  <si>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</si>
  <si>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</si>
  <si>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</si>
  <si>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</si>
  <si>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</si>
  <si>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</si>
  <si>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</si>
  <si>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</si>
  <si>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</si>
  <si>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</si>
  <si>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</si>
  <si>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</si>
  <si>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</si>
  <si>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</si>
  <si>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</si>
  <si>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</si>
  <si>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</si>
  <si>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</si>
  <si>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</si>
  <si>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</si>
  <si>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</si>
  <si>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</si>
  <si>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</si>
  <si>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</si>
  <si>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</si>
  <si>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</si>
  <si>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</si>
  <si>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</si>
  <si>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</si>
  <si>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</si>
  <si>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</si>
  <si>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</si>
  <si>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</si>
  <si>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</si>
  <si>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</si>
  <si>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</si>
  <si>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</si>
  <si>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</si>
  <si>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</si>
  <si>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</si>
  <si>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</si>
  <si>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</si>
  <si>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</si>
  <si>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</si>
  <si>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</si>
  <si>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</si>
  <si>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</si>
  <si>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</si>
  <si>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</si>
  <si>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</si>
  <si>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</si>
  <si>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</si>
  <si>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</si>
  <si>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</si>
  <si>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</si>
  <si>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</si>
  <si>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</si>
  <si>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</si>
  <si>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</si>
  <si>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</si>
  <si>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</si>
  <si>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</si>
  <si>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</si>
  <si>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</si>
  <si>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</si>
  <si>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</si>
  <si>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</si>
  <si>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</si>
  <si>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</si>
  <si>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</si>
  <si>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</si>
  <si>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</si>
  <si>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</si>
  <si>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</si>
  <si>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</si>
  <si>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</si>
  <si>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</si>
  <si>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</si>
  <si>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</si>
  <si>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</si>
  <si>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</si>
  <si>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</si>
  <si>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</si>
  <si>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</si>
  <si>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</si>
  <si>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</si>
  <si>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</si>
  <si>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</si>
  <si>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</si>
  <si>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</si>
  <si>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</si>
  <si>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</si>
  <si>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</si>
  <si>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</si>
  <si>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</si>
  <si>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</si>
  <si>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</si>
  <si>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</si>
  <si>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</si>
  <si>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</si>
  <si>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</si>
  <si>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</si>
  <si>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</si>
  <si>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</si>
  <si>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</si>
  <si>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</si>
  <si>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</si>
  <si>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</si>
  <si>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</si>
  <si>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</si>
  <si>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</si>
  <si>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</si>
  <si>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</si>
  <si>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</si>
  <si>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</si>
  <si>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</si>
  <si>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</si>
  <si>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</si>
  <si>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</si>
  <si>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</si>
  <si>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</si>
  <si>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</si>
  <si>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</si>
  <si>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</si>
  <si>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</si>
  <si>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</si>
  <si>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</si>
  <si>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</si>
  <si>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</si>
  <si>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</si>
  <si>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</si>
  <si>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</si>
  <si>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</si>
  <si>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</si>
  <si>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</si>
  <si>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</si>
  <si>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</si>
  <si>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</si>
  <si>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</si>
  <si>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</si>
  <si>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</si>
  <si>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</si>
  <si>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</si>
  <si>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</si>
  <si>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</si>
  <si>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</si>
  <si>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</si>
  <si>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</si>
  <si>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</si>
  <si>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</si>
  <si>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</si>
  <si>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</si>
  <si>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</si>
  <si>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</si>
  <si>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</si>
  <si>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</si>
  <si>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</si>
  <si>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</si>
  <si>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</si>
  <si>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</si>
  <si>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</si>
  <si>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</si>
  <si>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</si>
  <si>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</si>
  <si>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</si>
  <si>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</si>
  <si>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</si>
  <si>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</si>
  <si>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</si>
  <si>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</si>
  <si>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</si>
  <si>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</si>
  <si>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</si>
  <si>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</si>
  <si>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</si>
  <si>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</si>
  <si>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</si>
  <si>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</si>
  <si>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</si>
  <si>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</si>
  <si>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</si>
  <si>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</si>
  <si>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</si>
  <si>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</si>
  <si>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</si>
  <si>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</si>
  <si>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</si>
  <si>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</si>
  <si>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</si>
  <si>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</si>
  <si>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</si>
  <si>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</si>
  <si>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</si>
  <si>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</si>
  <si>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</si>
  <si>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</si>
  <si>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</si>
  <si>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</si>
  <si>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</si>
  <si>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</si>
  <si>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</si>
  <si>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</si>
  <si>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</si>
  <si>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</si>
  <si>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</si>
  <si>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</si>
  <si>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</si>
  <si>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</si>
  <si>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</si>
  <si>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</si>
  <si>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</si>
  <si>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</si>
  <si>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</si>
  <si>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</si>
  <si>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</si>
  <si>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</si>
  <si>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</si>
  <si>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</si>
  <si>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</si>
  <si>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</si>
  <si>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</si>
  <si>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</si>
  <si>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</si>
  <si>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</si>
  <si>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</si>
  <si>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</si>
  <si>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</si>
  <si>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</si>
  <si>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</si>
  <si>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</si>
  <si>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</si>
  <si>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</si>
  <si>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</si>
  <si>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</si>
  <si>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</si>
  <si>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</si>
  <si>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</si>
  <si>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</si>
  <si>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</si>
  <si>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</si>
  <si>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</si>
  <si>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</si>
  <si>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</si>
  <si>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</si>
  <si>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</si>
  <si>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</si>
  <si>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</si>
  <si>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</si>
  <si>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</si>
  <si>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</si>
  <si>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</si>
  <si>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</si>
  <si>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</si>
  <si>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</si>
  <si>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</si>
  <si>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</si>
  <si>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</si>
  <si>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</si>
  <si>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</si>
  <si>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</si>
  <si>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</si>
  <si>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</si>
  <si>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</si>
  <si>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</si>
  <si>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</si>
  <si>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</si>
  <si>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</si>
  <si>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</si>
  <si>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</si>
  <si>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</si>
  <si>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</si>
  <si>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</si>
  <si>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</si>
  <si>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</si>
  <si>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</si>
  <si>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</si>
  <si>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</si>
  <si>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</si>
  <si>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</si>
  <si>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</si>
  <si>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</si>
  <si>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</si>
  <si>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</si>
  <si>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</si>
  <si>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</si>
  <si>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</si>
  <si>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</si>
  <si>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</si>
  <si>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</si>
  <si>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</si>
  <si>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</si>
  <si>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</si>
  <si>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</si>
  <si>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</si>
  <si>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</si>
  <si>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</si>
  <si>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</si>
  <si>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</si>
  <si>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</si>
  <si>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</si>
  <si>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</si>
  <si>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</si>
  <si>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</si>
  <si>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</si>
  <si>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</si>
  <si>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</si>
  <si>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</si>
  <si>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</si>
  <si>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</si>
  <si>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</si>
  <si>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</si>
  <si>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</si>
  <si>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</si>
  <si>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</si>
  <si>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</si>
  <si>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</si>
  <si>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</si>
  <si>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</si>
  <si>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</si>
  <si>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</si>
  <si>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</si>
  <si>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</si>
  <si>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</si>
  <si>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</si>
  <si>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</si>
  <si>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</si>
  <si>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</si>
  <si>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</si>
  <si>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</si>
  <si>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</si>
  <si>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</si>
  <si>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</si>
  <si>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</si>
  <si>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</si>
  <si>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</si>
  <si>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</si>
  <si>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</si>
  <si>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</si>
  <si>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</si>
  <si>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</si>
  <si>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</si>
  <si>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</si>
  <si>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</si>
  <si>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</si>
  <si>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</si>
  <si>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</si>
  <si>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</si>
  <si>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</si>
  <si>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</si>
  <si>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</si>
  <si>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</si>
  <si>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</si>
  <si>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</si>
  <si>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</si>
  <si>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</si>
  <si>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</si>
  <si>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</si>
  <si>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</si>
  <si>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</si>
  <si>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</si>
  <si>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</si>
  <si>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</si>
  <si>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</si>
  <si>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</si>
  <si>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</si>
  <si>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</si>
  <si>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</si>
  <si>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</si>
  <si>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</si>
  <si>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</si>
  <si>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</si>
  <si>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</si>
  <si>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</si>
  <si>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</si>
  <si>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</si>
  <si>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</si>
  <si>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</si>
  <si>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</si>
  <si>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</si>
  <si>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</si>
  <si>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</si>
  <si>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</si>
  <si>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</si>
  <si>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</si>
  <si>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</si>
  <si>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</si>
  <si>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</si>
  <si>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</si>
  <si>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</si>
  <si>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</si>
  <si>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</si>
  <si>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</si>
  <si>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</si>
  <si>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</si>
  <si>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</si>
  <si>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</si>
  <si>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</si>
  <si>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</si>
  <si>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</si>
  <si>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</si>
  <si>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</si>
  <si>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</si>
  <si>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</si>
  <si>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</si>
  <si>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</si>
  <si>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</si>
  <si>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</si>
  <si>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</si>
  <si>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</si>
  <si>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</si>
  <si>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</si>
  <si>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</si>
  <si>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</si>
  <si>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</si>
  <si>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</si>
  <si>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</si>
  <si>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</si>
  <si>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</si>
  <si>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</si>
  <si>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</si>
  <si>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</si>
  <si>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</si>
  <si>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</si>
  <si>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</si>
  <si>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</si>
  <si>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</si>
  <si>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</si>
  <si>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</si>
  <si>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</si>
  <si>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</si>
  <si>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</si>
  <si>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</si>
  <si>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</si>
  <si>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</si>
  <si>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</si>
  <si>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</si>
  <si>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</si>
  <si>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</si>
  <si>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</si>
  <si>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</si>
  <si>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</si>
  <si>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</si>
  <si>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</si>
  <si>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</si>
  <si>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</si>
  <si>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</si>
  <si>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</si>
  <si>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</si>
  <si>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</si>
  <si>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</si>
  <si>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</si>
  <si>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</si>
  <si>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</si>
  <si>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</si>
  <si>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</si>
  <si>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</si>
  <si>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</si>
  <si>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</si>
  <si>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</si>
  <si>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</si>
  <si>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</si>
  <si>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</si>
  <si>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</si>
  <si>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</si>
  <si>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</si>
  <si>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</si>
  <si>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</si>
  <si>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</si>
  <si>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</si>
  <si>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</si>
  <si>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</si>
  <si>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</si>
  <si>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</si>
  <si>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</si>
  <si>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</si>
  <si>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</si>
  <si>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</si>
  <si>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</si>
  <si>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</si>
  <si>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</si>
  <si>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</si>
  <si>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</si>
  <si>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</si>
  <si>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</si>
  <si>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</si>
  <si>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</si>
  <si>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</si>
  <si>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</si>
  <si>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</si>
  <si>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</si>
  <si>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</si>
  <si>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</si>
  <si>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</si>
  <si>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</si>
  <si>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</si>
  <si>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</si>
  <si>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</si>
  <si>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</si>
  <si>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</si>
  <si>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</si>
  <si>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</si>
  <si>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</si>
  <si>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</si>
  <si>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</si>
  <si>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</si>
  <si>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</si>
  <si>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</si>
  <si>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</si>
  <si>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</si>
  <si>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</si>
  <si>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</si>
  <si>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</si>
  <si>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</si>
  <si>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</si>
  <si>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</si>
  <si>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</si>
  <si>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</si>
  <si>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</si>
  <si>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</si>
  <si>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</si>
  <si>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</si>
  <si>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</si>
  <si>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</si>
  <si>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</si>
  <si>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</si>
  <si>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</si>
  <si>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</si>
  <si>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</si>
  <si>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</si>
  <si>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</si>
  <si>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</si>
  <si>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</si>
  <si>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</si>
  <si>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</si>
  <si>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</si>
  <si>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</si>
  <si>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</si>
  <si>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</si>
  <si>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</si>
  <si>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</si>
  <si>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</si>
  <si>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</si>
  <si>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</si>
  <si>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</si>
  <si>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</si>
  <si>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</si>
  <si>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</si>
  <si>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</si>
  <si>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</si>
  <si>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</si>
  <si>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</si>
  <si>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</si>
  <si>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</si>
  <si>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</si>
  <si>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</si>
  <si>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</si>
  <si>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</si>
  <si>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</si>
  <si>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</si>
  <si>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</si>
  <si>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</si>
  <si>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</si>
  <si>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</si>
  <si>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</si>
  <si>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</si>
  <si>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</si>
  <si>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</si>
  <si>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</si>
  <si>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</si>
  <si>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</si>
  <si>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</si>
  <si>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</si>
  <si>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</si>
  <si>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</si>
  <si>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</si>
  <si>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</si>
  <si>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</si>
  <si>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</si>
  <si>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</si>
  <si>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</si>
  <si>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</si>
  <si>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</si>
  <si>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</si>
  <si>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</si>
  <si>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</si>
  <si>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</si>
  <si>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</si>
  <si>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</si>
  <si>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</si>
  <si>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</si>
  <si>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</si>
  <si>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</si>
  <si>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</si>
  <si>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</si>
  <si>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</si>
  <si>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</si>
  <si>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</si>
  <si>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</si>
  <si>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</si>
  <si>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</si>
  <si>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</si>
  <si>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</si>
  <si>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</si>
  <si>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</si>
  <si>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</si>
  <si>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</si>
  <si>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</si>
  <si>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</si>
  <si>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</si>
  <si>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</si>
  <si>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</si>
  <si>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</si>
  <si>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</si>
  <si>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</si>
  <si>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</si>
  <si>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</si>
  <si>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</si>
  <si>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</si>
  <si>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</si>
  <si>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</si>
  <si>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</si>
  <si>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</si>
  <si>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</si>
  <si>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</si>
  <si>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</si>
  <si>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</si>
  <si>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</si>
  <si>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</si>
  <si>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</si>
  <si>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</si>
  <si>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</si>
  <si>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</si>
  <si>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</si>
  <si>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</si>
  <si>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</si>
  <si>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</si>
  <si>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</si>
  <si>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</si>
  <si>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</si>
  <si>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</si>
  <si>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</si>
  <si>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</si>
  <si>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</si>
  <si>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</si>
  <si>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</si>
  <si>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</si>
  <si>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</si>
  <si>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</si>
  <si>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</si>
  <si>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</si>
  <si>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</si>
  <si>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</si>
  <si>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</si>
  <si>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</si>
  <si>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</si>
  <si>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</si>
  <si>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</si>
  <si>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</si>
  <si>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</si>
  <si>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</si>
  <si>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</si>
  <si>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</si>
  <si>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</si>
  <si>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</si>
  <si>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</si>
  <si>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</si>
  <si>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</si>
  <si>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</si>
  <si>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</si>
  <si>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</si>
  <si>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</si>
  <si>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</si>
  <si>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</si>
  <si>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</si>
  <si>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</si>
  <si>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</si>
  <si>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</si>
  <si>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</si>
  <si>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</si>
  <si>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</si>
  <si>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</si>
  <si>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</si>
  <si>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</si>
  <si>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</si>
  <si>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</si>
  <si>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</si>
  <si>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</si>
  <si>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</si>
  <si>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</si>
  <si>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</si>
  <si>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</si>
  <si>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</si>
  <si>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</si>
  <si>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</si>
  <si>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</si>
  <si>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</si>
  <si>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</si>
  <si>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</si>
  <si>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</si>
  <si>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</si>
  <si>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</si>
  <si>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</si>
  <si>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</si>
  <si>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</si>
  <si>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</si>
  <si>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</si>
  <si>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</si>
  <si>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</si>
  <si>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</si>
  <si>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</si>
  <si>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</si>
  <si>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</si>
  <si>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</si>
  <si>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</si>
  <si>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</si>
  <si>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</si>
  <si>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</si>
  <si>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</si>
  <si>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</si>
  <si>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</si>
  <si>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</si>
  <si>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</si>
  <si>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</si>
  <si>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</si>
  <si>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</si>
  <si>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</si>
  <si>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</si>
  <si>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</si>
  <si>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</si>
  <si>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</si>
  <si>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</si>
  <si>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</si>
  <si>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</si>
  <si>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</si>
  <si>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</si>
  <si>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</si>
  <si>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</si>
  <si>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</si>
  <si>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</si>
  <si>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</si>
  <si>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</si>
  <si>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</si>
  <si>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</si>
  <si>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</si>
  <si>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</si>
  <si>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</si>
  <si>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</si>
  <si>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</si>
  <si>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</si>
  <si>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</si>
  <si>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</si>
  <si>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</si>
  <si>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</si>
  <si>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</si>
  <si>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</si>
  <si>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</si>
  <si>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</si>
  <si>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</si>
  <si>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</si>
  <si>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</si>
  <si>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</si>
  <si>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</si>
  <si>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</si>
  <si>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</si>
  <si>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</si>
  <si>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</si>
  <si>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</si>
  <si>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</si>
  <si>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</si>
  <si>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</si>
  <si>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</si>
  <si>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</si>
  <si>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</si>
  <si>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</si>
  <si>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</si>
  <si>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</si>
  <si>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</si>
  <si>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</si>
  <si>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</si>
  <si>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</si>
  <si>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</si>
  <si>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</si>
  <si>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</si>
  <si>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</si>
  <si>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</si>
  <si>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</si>
  <si>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</si>
  <si>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</si>
  <si>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</si>
  <si>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</si>
  <si>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</si>
  <si>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</si>
  <si>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</si>
  <si>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</si>
  <si>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</si>
  <si>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</si>
  <si>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</si>
  <si>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</si>
  <si>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</si>
  <si>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</si>
  <si>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</si>
  <si>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</si>
  <si>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</si>
  <si>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</si>
  <si>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</si>
  <si>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</si>
  <si>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</si>
  <si>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</si>
  <si>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</si>
  <si>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</si>
  <si>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</si>
  <si>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</si>
  <si>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</si>
  <si>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</si>
  <si>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</si>
  <si>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</si>
  <si>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</si>
  <si>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</si>
  <si>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</si>
  <si>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</si>
  <si>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</si>
  <si>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</si>
  <si>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</si>
  <si>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</si>
  <si>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</si>
  <si>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</si>
  <si>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</si>
  <si>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</si>
  <si>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</si>
  <si>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</si>
  <si>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</si>
  <si>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</si>
  <si>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</si>
  <si>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</si>
  <si>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</si>
  <si>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</si>
  <si>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</si>
  <si>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</si>
  <si>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</si>
  <si>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</si>
  <si>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</si>
  <si>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</si>
  <si>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</si>
  <si>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</si>
  <si>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</si>
  <si>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</si>
  <si>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</si>
  <si>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</si>
  <si>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</si>
  <si>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</si>
  <si>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</si>
  <si>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</si>
  <si>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</si>
  <si>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</si>
  <si>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</si>
  <si>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</si>
  <si>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</si>
  <si>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</si>
  <si>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</si>
  <si>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</si>
  <si>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</si>
  <si>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</si>
  <si>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</si>
  <si>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</si>
  <si>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</si>
  <si>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</si>
  <si>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</si>
  <si>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</si>
  <si>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</si>
  <si>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</si>
  <si>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</si>
  <si>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</si>
  <si>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</si>
  <si>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</si>
  <si>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</si>
  <si>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</si>
  <si>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</si>
  <si>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</si>
  <si>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</si>
  <si>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</si>
  <si>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</si>
  <si>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</si>
  <si>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</si>
  <si>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</si>
  <si>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</si>
  <si>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</si>
  <si>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</si>
  <si>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</si>
  <si>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</si>
  <si>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</si>
  <si>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</si>
  <si>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</si>
  <si>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</si>
  <si>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</si>
  <si>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</si>
  <si>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</si>
  <si>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</si>
  <si>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</si>
  <si>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</si>
  <si>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</si>
  <si>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</si>
  <si>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</si>
  <si>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</si>
  <si>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</si>
  <si>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</si>
  <si>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</si>
  <si>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</si>
  <si>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</si>
  <si>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</si>
  <si>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</si>
  <si>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</si>
  <si>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</si>
  <si>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</si>
  <si>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</si>
  <si>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</si>
  <si>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</si>
  <si>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</si>
  <si>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</si>
  <si>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</si>
  <si>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</si>
  <si>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</si>
  <si>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</si>
  <si>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</si>
  <si>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</si>
  <si>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</si>
  <si>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</si>
  <si>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</si>
  <si>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</si>
  <si>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</si>
  <si>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</si>
  <si>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</si>
  <si>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</si>
  <si>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</si>
  <si>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</si>
  <si>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</si>
  <si>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</si>
  <si>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</si>
  <si>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</si>
  <si>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</si>
  <si>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</si>
  <si>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</si>
  <si>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</si>
  <si>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</si>
  <si>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</si>
  <si>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</si>
  <si>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</si>
  <si>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</si>
  <si>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</si>
  <si>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</si>
  <si>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</si>
  <si>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</si>
  <si>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</si>
  <si>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</si>
  <si>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</si>
  <si>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</si>
  <si>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</si>
  <si>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</si>
  <si>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</si>
  <si>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</si>
  <si>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</si>
  <si>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</si>
  <si>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</si>
  <si>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</si>
  <si>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</si>
  <si>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</si>
  <si>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</si>
  <si>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</si>
  <si>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</si>
  <si>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</si>
  <si>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</si>
  <si>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</si>
  <si>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</si>
  <si>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</si>
  <si>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</si>
  <si>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</si>
  <si>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</si>
  <si>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</si>
  <si>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</si>
  <si>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</si>
  <si>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</si>
  <si>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</si>
  <si>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</si>
  <si>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</si>
  <si>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</si>
  <si>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</si>
  <si>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</si>
  <si>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</si>
  <si>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</si>
  <si>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</si>
  <si>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</si>
  <si>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</si>
  <si>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</si>
  <si>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</si>
  <si>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</si>
  <si>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</si>
  <si>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</si>
  <si>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</si>
  <si>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</si>
  <si>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</si>
  <si>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</si>
  <si>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</si>
  <si>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</si>
  <si>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</si>
  <si>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</si>
  <si>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</si>
  <si>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</si>
  <si>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</si>
  <si>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</si>
  <si>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</si>
  <si>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</si>
  <si>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</si>
  <si>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</si>
  <si>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</si>
  <si>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</si>
  <si>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</si>
  <si>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</si>
  <si>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</si>
  <si>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</si>
  <si>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</si>
  <si>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</si>
  <si>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</si>
  <si>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</si>
  <si>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</si>
  <si>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</si>
  <si>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</si>
  <si>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</si>
  <si>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</si>
  <si>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</si>
  <si>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</si>
  <si>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</si>
  <si>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</si>
  <si>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</si>
  <si>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</si>
  <si>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</si>
  <si>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</si>
  <si>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</si>
  <si>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</si>
  <si>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</si>
  <si>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</si>
  <si>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</si>
  <si>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</si>
  <si>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</si>
  <si>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</si>
  <si>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</si>
  <si>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</si>
  <si>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</si>
  <si>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</si>
  <si>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</si>
  <si>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</si>
  <si>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</si>
  <si>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</si>
  <si>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</si>
  <si>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</si>
  <si>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</si>
  <si>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</si>
  <si>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</si>
  <si>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</si>
  <si>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</si>
  <si>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</si>
  <si>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</si>
  <si>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</si>
  <si>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</si>
  <si>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</si>
  <si>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</si>
  <si>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</si>
  <si>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</si>
  <si>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</si>
  <si>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</si>
  <si>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</si>
  <si>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</si>
  <si>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</si>
  <si>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</si>
  <si>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</si>
  <si>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</si>
  <si>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</si>
  <si>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</si>
  <si>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</si>
  <si>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</si>
  <si>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</si>
  <si>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</si>
  <si>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</si>
  <si>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</si>
  <si>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</si>
  <si>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</si>
  <si>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</si>
  <si>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</si>
  <si>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</si>
  <si>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</si>
  <si>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</si>
  <si>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</si>
  <si>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</si>
  <si>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</si>
  <si>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</si>
  <si>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</si>
  <si>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</si>
  <si>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</si>
  <si>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</si>
  <si>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</si>
  <si>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</si>
  <si>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</si>
  <si>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</si>
  <si>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</si>
  <si>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</si>
  <si>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</si>
  <si>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</si>
  <si>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</si>
  <si>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</si>
  <si>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</si>
  <si>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</si>
  <si>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</si>
  <si>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</si>
  <si>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</si>
  <si>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</si>
  <si>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</si>
  <si>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</si>
  <si>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</si>
  <si>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</si>
  <si>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</si>
  <si>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</si>
  <si>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</si>
  <si>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</si>
  <si>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</si>
  <si>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</si>
  <si>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</si>
  <si>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</si>
  <si>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</si>
  <si>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</si>
  <si>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</si>
  <si>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</si>
  <si>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</si>
  <si>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</si>
  <si>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</si>
  <si>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</si>
  <si>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</si>
  <si>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</si>
  <si>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</si>
  <si>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</si>
  <si>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</si>
  <si>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</si>
  <si>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</si>
  <si>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</si>
  <si>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</si>
  <si>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</si>
  <si>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</si>
  <si>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</si>
  <si>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</si>
  <si>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</si>
  <si>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</si>
  <si>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</si>
  <si>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</si>
  <si>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</si>
  <si>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</si>
  <si>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</si>
  <si>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</si>
  <si>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</si>
  <si>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</si>
  <si>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</si>
  <si>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</si>
  <si>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</si>
  <si>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</si>
  <si>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</si>
  <si>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</si>
  <si>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</si>
  <si>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</si>
  <si>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</si>
  <si>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</si>
  <si>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</si>
  <si>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</si>
  <si>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</si>
  <si>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</si>
  <si>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</si>
  <si>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</si>
  <si>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</si>
  <si>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</si>
  <si>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</si>
  <si>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</si>
  <si>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</si>
  <si>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</si>
  <si>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</si>
  <si>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</si>
  <si>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</si>
  <si>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</si>
  <si>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</si>
  <si>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</si>
  <si>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</si>
  <si>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</si>
  <si>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</si>
  <si>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</si>
  <si>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</si>
  <si>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</si>
  <si>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</si>
  <si>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</si>
  <si>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</si>
  <si>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</si>
  <si>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</si>
  <si>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</si>
  <si>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</si>
  <si>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</si>
  <si>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</si>
  <si>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</si>
  <si>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</si>
  <si>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</si>
  <si>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</si>
  <si>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</si>
  <si>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</si>
  <si>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</si>
  <si>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</si>
  <si>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</si>
  <si>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</si>
  <si>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</si>
  <si>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</si>
  <si>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</si>
  <si>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</si>
  <si>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</si>
  <si>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</si>
  <si>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</si>
  <si>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</si>
  <si>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</si>
  <si>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</si>
  <si>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</si>
  <si>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</si>
  <si>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</si>
  <si>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</si>
  <si>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</si>
  <si>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</si>
  <si>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</si>
  <si>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</si>
  <si>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</si>
  <si>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</si>
  <si>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</si>
  <si>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</si>
  <si>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</si>
  <si>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</si>
  <si>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</si>
  <si>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</si>
  <si>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</si>
  <si>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</si>
  <si>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</si>
  <si>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</si>
  <si>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</si>
  <si>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</si>
  <si>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</si>
  <si>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</si>
  <si>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</si>
  <si>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</si>
  <si>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</si>
  <si>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</si>
  <si>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</si>
  <si>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</si>
  <si>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</si>
  <si>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</si>
  <si>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</si>
  <si>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</si>
  <si>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</si>
  <si>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</si>
  <si>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</si>
  <si>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</si>
  <si>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</si>
  <si>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</si>
  <si>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</si>
  <si>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</si>
  <si>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</si>
  <si>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</si>
  <si>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</si>
  <si>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</si>
  <si>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</si>
  <si>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</si>
  <si>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</si>
  <si>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</si>
  <si>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</si>
  <si>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</si>
  <si>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</si>
  <si>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</si>
  <si>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</si>
  <si>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</si>
  <si>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</si>
  <si>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</si>
  <si>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</si>
  <si>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</si>
  <si>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</si>
  <si>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</si>
  <si>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</si>
  <si>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</si>
  <si>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</si>
  <si>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</si>
  <si>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</si>
  <si>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</si>
  <si>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</si>
  <si>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</si>
  <si>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</si>
  <si>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</si>
  <si>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</si>
  <si>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</si>
  <si>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</si>
  <si>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</si>
  <si>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</si>
  <si>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</si>
  <si>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</si>
  <si>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</si>
  <si>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</si>
  <si>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</si>
  <si>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</si>
  <si>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</si>
  <si>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</si>
  <si>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</si>
  <si>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</si>
  <si>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</si>
  <si>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</si>
  <si>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</si>
  <si>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</si>
  <si>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</si>
  <si>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</si>
  <si>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</si>
  <si>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</si>
  <si>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</si>
  <si>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</si>
  <si>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</si>
  <si>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</si>
  <si>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</si>
  <si>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</si>
  <si>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</si>
  <si>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</si>
  <si>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</si>
  <si>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</si>
  <si>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</si>
  <si>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</si>
  <si>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</si>
  <si>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</si>
  <si>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</si>
  <si>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</si>
  <si>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</si>
  <si>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</si>
  <si>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</si>
  <si>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</si>
  <si>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</si>
  <si>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</si>
  <si>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</si>
  <si>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</si>
  <si>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</si>
  <si>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</si>
  <si>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</si>
  <si>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</si>
  <si>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</si>
  <si>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</si>
  <si>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</si>
  <si>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</si>
  <si>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</si>
  <si>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</si>
  <si>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</si>
  <si>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</si>
  <si>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</si>
  <si>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</si>
  <si>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</si>
  <si>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</si>
  <si>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</si>
  <si>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</si>
  <si>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</si>
  <si>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</si>
  <si>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</si>
  <si>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</si>
  <si>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</si>
  <si>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</si>
  <si>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</si>
  <si>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</si>
  <si>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</si>
  <si>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</si>
  <si>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</si>
  <si>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</si>
  <si>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</si>
  <si>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</si>
  <si>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</si>
  <si>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</si>
  <si>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</si>
  <si>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</si>
  <si>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</si>
  <si>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</si>
  <si>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</si>
  <si>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</si>
  <si>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</si>
  <si>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</si>
  <si>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</si>
  <si>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</si>
  <si>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</si>
  <si>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</si>
  <si>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</si>
  <si>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</si>
  <si>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</si>
  <si>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</si>
  <si>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</si>
  <si>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</si>
  <si>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</si>
  <si>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</si>
  <si>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</si>
  <si>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</si>
  <si>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</si>
  <si>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</si>
  <si>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</si>
  <si>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</si>
  <si>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</si>
  <si>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</si>
  <si>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</si>
  <si>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</si>
  <si>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</si>
  <si>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</si>
  <si>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</si>
  <si>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</si>
  <si>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</si>
  <si>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</si>
  <si>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</si>
  <si>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</si>
  <si>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</si>
  <si>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</si>
  <si>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</si>
  <si>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</si>
  <si>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</si>
  <si>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</si>
  <si>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</si>
  <si>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</si>
  <si>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</si>
  <si>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</si>
  <si>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</si>
  <si>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</si>
  <si>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</si>
  <si>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</si>
  <si>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</si>
  <si>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</si>
  <si>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</si>
  <si>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</si>
  <si>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</si>
  <si>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</si>
  <si>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</si>
  <si>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</si>
  <si>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</si>
  <si>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</si>
  <si>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</si>
  <si>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</si>
  <si>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</si>
  <si>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</si>
  <si>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</si>
  <si>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</si>
  <si>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</si>
  <si>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</si>
  <si>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</si>
  <si>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</si>
  <si>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</si>
  <si>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</si>
  <si>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</si>
  <si>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</si>
  <si>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</si>
  <si>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</si>
  <si>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</si>
  <si>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</si>
  <si>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</si>
  <si>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</si>
  <si>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</si>
  <si>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</si>
  <si>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</si>
  <si>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</si>
  <si>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</si>
  <si>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</si>
  <si>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</si>
  <si>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</si>
  <si>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</si>
  <si>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</si>
  <si>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</si>
  <si>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</si>
  <si>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</si>
  <si>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</si>
  <si>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</si>
  <si>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</si>
  <si>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</si>
  <si>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</si>
  <si>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</si>
  <si>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</si>
  <si>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</si>
  <si>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</si>
  <si>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</si>
  <si>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</si>
  <si>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</si>
  <si>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</si>
  <si>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</si>
  <si>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</si>
  <si>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</si>
  <si>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</si>
  <si>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</si>
  <si>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</si>
  <si>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</si>
  <si>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</si>
  <si>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</si>
  <si>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</si>
  <si>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</si>
  <si>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</si>
  <si>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</si>
  <si>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</si>
  <si>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</si>
  <si>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</si>
  <si>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</si>
  <si>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</si>
  <si>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</si>
  <si>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</si>
  <si>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</si>
  <si>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</si>
  <si>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</si>
  <si>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</si>
  <si>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</si>
  <si>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</si>
  <si>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</si>
  <si>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</si>
  <si>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</si>
  <si>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</si>
  <si>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</si>
  <si>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</si>
  <si>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</si>
  <si>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</si>
  <si>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</si>
  <si>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</si>
  <si>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</si>
  <si>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</si>
  <si>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</si>
  <si>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</si>
  <si>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</si>
  <si>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</si>
  <si>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</si>
  <si>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</si>
  <si>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</si>
  <si>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</si>
  <si>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</si>
  <si>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</si>
  <si>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</si>
  <si>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</si>
  <si>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</si>
  <si>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</si>
  <si>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</si>
  <si>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</si>
  <si>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</si>
  <si>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</si>
  <si>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</si>
  <si>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</si>
  <si>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</si>
  <si>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</si>
  <si>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</si>
  <si>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</si>
  <si>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</si>
  <si>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</si>
  <si>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</si>
  <si>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</si>
  <si>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</si>
  <si>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</si>
  <si>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</si>
  <si>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</si>
  <si>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</si>
  <si>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</si>
  <si>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</si>
  <si>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</si>
  <si>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</si>
  <si>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</si>
  <si>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</si>
  <si>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</si>
  <si>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</si>
  <si>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</si>
  <si>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</si>
  <si>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</si>
  <si>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</si>
  <si>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</si>
  <si>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</si>
  <si>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</si>
  <si>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</si>
  <si>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</si>
  <si>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</si>
  <si>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</si>
  <si>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</si>
  <si>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</si>
  <si>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</si>
  <si>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</si>
  <si>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</si>
  <si>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</si>
  <si>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</si>
  <si>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</si>
  <si>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</si>
  <si>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</si>
  <si>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</si>
  <si>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</si>
  <si>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</si>
  <si>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</si>
  <si>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</si>
  <si>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</si>
  <si>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</si>
  <si>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</si>
  <si>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</si>
  <si>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</si>
  <si>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</si>
  <si>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</si>
  <si>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</si>
  <si>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</si>
  <si>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</si>
  <si>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</si>
  <si>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</si>
  <si>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</si>
  <si>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</si>
  <si>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</si>
  <si>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</si>
  <si>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</si>
  <si>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</si>
  <si>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</si>
  <si>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</si>
  <si>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</si>
  <si>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</si>
  <si>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</si>
  <si>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</si>
  <si>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</si>
  <si>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</si>
  <si>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</si>
  <si>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</si>
  <si>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</si>
  <si>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</si>
  <si>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</si>
  <si>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</si>
  <si>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</si>
  <si>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</si>
  <si>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</si>
  <si>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</si>
  <si>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</si>
  <si>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</si>
  <si>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</si>
  <si>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</si>
  <si>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</si>
  <si>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</si>
  <si>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</si>
  <si>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</si>
  <si>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</si>
  <si>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</si>
  <si>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</si>
  <si>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</si>
  <si>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</si>
  <si>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</si>
  <si>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</si>
  <si>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</si>
  <si>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</si>
  <si>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</si>
  <si>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</si>
  <si>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</si>
  <si>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</si>
  <si>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</si>
  <si>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</si>
  <si>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</si>
  <si>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</si>
  <si>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</si>
  <si>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</si>
  <si>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</si>
  <si>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</si>
  <si>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</si>
  <si>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</si>
  <si>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</si>
  <si>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</si>
  <si>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</si>
  <si>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</si>
  <si>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</si>
  <si>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</si>
  <si>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</si>
  <si>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</si>
  <si>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</si>
  <si>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</si>
  <si>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</si>
  <si>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</si>
  <si>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</si>
  <si>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</si>
  <si>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</si>
  <si>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</si>
  <si>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</si>
  <si>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</si>
  <si>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</si>
  <si>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</si>
  <si>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</si>
  <si>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</si>
  <si>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</si>
  <si>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</si>
  <si>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</si>
  <si>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</si>
  <si>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</si>
  <si>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</si>
  <si>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</si>
  <si>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</si>
  <si>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</si>
  <si>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</si>
  <si>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</si>
  <si>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</si>
  <si>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</si>
  <si>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</si>
  <si>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</si>
  <si>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</si>
  <si>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</si>
  <si>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</si>
  <si>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</si>
  <si>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</si>
  <si>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</si>
  <si>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</si>
  <si>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</si>
  <si>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</si>
  <si>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</si>
  <si>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</si>
  <si>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</si>
  <si>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</si>
  <si>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</si>
  <si>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</si>
  <si>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</si>
  <si>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</si>
  <si>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</si>
  <si>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</si>
  <si>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</si>
  <si>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</si>
  <si>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</si>
  <si>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</si>
  <si>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</si>
  <si>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</si>
  <si>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</si>
  <si>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</si>
  <si>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</si>
  <si>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</si>
  <si>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</si>
  <si>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</si>
  <si>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</si>
  <si>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</si>
  <si>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</si>
  <si>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</si>
  <si>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</si>
  <si>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</si>
  <si>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</si>
  <si>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</si>
  <si>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</si>
  <si>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</si>
  <si>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</si>
  <si>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</si>
  <si>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</si>
  <si>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</si>
  <si>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</si>
  <si>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</si>
  <si>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</si>
  <si>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</si>
  <si>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</si>
  <si>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</si>
  <si>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</si>
  <si>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</si>
  <si>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</si>
  <si>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</si>
  <si>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</si>
  <si>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</si>
  <si>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</si>
  <si>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</si>
  <si>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</si>
  <si>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</si>
  <si>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</si>
  <si>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</si>
  <si>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</si>
  <si>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</si>
  <si>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</si>
  <si>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</si>
  <si>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</si>
  <si>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</si>
  <si>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</si>
  <si>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</si>
  <si>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</si>
  <si>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</si>
  <si>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</si>
  <si>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</si>
  <si>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</si>
  <si>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</si>
  <si>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</si>
  <si>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</si>
  <si>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</si>
  <si>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</si>
  <si>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</si>
  <si>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</si>
  <si>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</si>
  <si>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</si>
  <si>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</si>
  <si>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</si>
  <si>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</si>
  <si>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</si>
  <si>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</si>
  <si>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</si>
  <si>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</si>
  <si>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</si>
  <si>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</si>
  <si>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</si>
  <si>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</si>
  <si>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</si>
  <si>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</si>
  <si>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</si>
  <si>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</si>
  <si>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</si>
  <si>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</si>
  <si>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</si>
  <si>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</si>
  <si>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</si>
  <si>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</si>
  <si>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</si>
  <si>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</si>
  <si>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</si>
  <si>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</si>
  <si>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</si>
  <si>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</si>
  <si>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</si>
  <si>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</si>
  <si>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</si>
  <si>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</si>
  <si>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</si>
  <si>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</si>
  <si>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</si>
  <si>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</si>
  <si>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</si>
  <si>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</si>
  <si>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</si>
  <si>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</si>
  <si>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</si>
  <si>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</si>
  <si>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</si>
  <si>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</si>
  <si>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</si>
  <si>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</si>
  <si>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</si>
  <si>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</si>
  <si>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</si>
  <si>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</si>
  <si>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</si>
  <si>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</si>
  <si>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</si>
  <si>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</si>
  <si>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</si>
  <si>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</si>
  <si>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</si>
  <si>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</si>
  <si>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</si>
  <si>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</si>
  <si>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</si>
  <si>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</si>
  <si>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</si>
  <si>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</si>
  <si>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</si>
  <si>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</si>
  <si>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</si>
  <si>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</si>
  <si>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</si>
  <si>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</si>
  <si>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</si>
  <si>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</si>
  <si>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</si>
  <si>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</si>
  <si>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</si>
  <si>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</si>
  <si>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</si>
  <si>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</si>
  <si>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</si>
  <si>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</si>
  <si>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</si>
  <si>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</si>
  <si>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</si>
  <si>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</si>
  <si>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</si>
  <si>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</si>
  <si>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</si>
  <si>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</si>
  <si>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</si>
  <si>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</si>
  <si>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</si>
  <si>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</si>
  <si>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</si>
  <si>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</si>
  <si>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</si>
  <si>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</si>
  <si>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</si>
  <si>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</si>
  <si>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</si>
  <si>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</si>
  <si>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</si>
  <si>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</si>
  <si>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</si>
  <si>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</si>
  <si>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</si>
  <si>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</si>
  <si>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</si>
  <si>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</si>
  <si>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</si>
  <si>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</si>
  <si>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</si>
  <si>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</si>
  <si>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</si>
  <si>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</si>
  <si>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</si>
  <si>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</si>
  <si>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</si>
  <si>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</si>
  <si>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</si>
  <si>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</si>
  <si>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</si>
  <si>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</si>
  <si>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</si>
  <si>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</si>
  <si>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</si>
  <si>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</si>
  <si>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</si>
  <si>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</si>
  <si>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</si>
  <si>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</si>
  <si>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</si>
  <si>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</si>
  <si>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</si>
  <si>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</si>
  <si>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</si>
  <si>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</si>
  <si>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</si>
  <si>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</si>
  <si>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</si>
  <si>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</si>
  <si>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</si>
  <si>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</si>
  <si>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</si>
  <si>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</si>
  <si>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</si>
  <si>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</si>
  <si>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</si>
  <si>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</si>
  <si>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</si>
  <si>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</si>
  <si>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</si>
  <si>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</si>
  <si>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</si>
  <si>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</si>
  <si>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</si>
  <si>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</si>
  <si>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</si>
  <si>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</si>
  <si>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</si>
  <si>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</si>
  <si>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</si>
  <si>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</si>
  <si>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</si>
  <si>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</si>
  <si>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</si>
  <si>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</si>
  <si>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</si>
  <si>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</si>
  <si>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</si>
  <si>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</si>
  <si>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</si>
  <si>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</si>
  <si>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</si>
  <si>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</si>
  <si>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</si>
  <si>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</si>
  <si>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</si>
  <si>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</si>
  <si>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</si>
  <si>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</si>
  <si>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</si>
  <si>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</si>
  <si>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</si>
  <si>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</si>
  <si>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</si>
  <si>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</si>
  <si>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</si>
  <si>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</si>
  <si>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</si>
  <si>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</si>
  <si>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</si>
  <si>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</si>
  <si>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</si>
  <si>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</si>
  <si>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</si>
  <si>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</si>
  <si>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</si>
  <si>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</si>
  <si>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</si>
  <si>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</si>
  <si>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</si>
  <si>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</si>
  <si>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</si>
  <si>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</si>
  <si>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</si>
  <si>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</si>
  <si>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</si>
  <si>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</si>
  <si>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</si>
  <si>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</si>
  <si>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</si>
  <si>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</si>
  <si>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</si>
  <si>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</si>
  <si>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</si>
  <si>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</si>
  <si>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</si>
  <si>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</si>
  <si>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</si>
  <si>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</si>
  <si>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</si>
  <si>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</si>
  <si>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</si>
  <si>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</si>
  <si>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</si>
  <si>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</si>
  <si>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</si>
  <si>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</si>
  <si>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</si>
  <si>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</si>
  <si>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</si>
  <si>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</si>
  <si>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</si>
  <si>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</si>
  <si>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</si>
  <si>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</si>
  <si>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</si>
  <si>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</si>
  <si>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</si>
  <si>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</si>
  <si>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</si>
  <si>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</si>
  <si>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</si>
  <si>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</si>
  <si>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</si>
  <si>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</si>
  <si>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</si>
  <si>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</si>
  <si>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</si>
  <si>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</si>
  <si>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</si>
  <si>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</si>
  <si>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</si>
  <si>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</si>
  <si>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</si>
  <si>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</si>
  <si>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</si>
  <si>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</si>
  <si>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</si>
  <si>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</si>
  <si>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</si>
  <si>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</si>
  <si>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</si>
  <si>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</si>
  <si>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</si>
  <si>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</si>
  <si>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</si>
  <si>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</si>
  <si>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</si>
  <si>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</si>
  <si>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</si>
  <si>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</si>
  <si>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</si>
  <si>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</si>
  <si>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</si>
  <si>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</si>
  <si>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</si>
  <si>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</si>
  <si>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</si>
  <si>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</si>
  <si>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</si>
  <si>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</si>
  <si>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</si>
  <si>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</si>
  <si>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</si>
  <si>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</si>
  <si>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</si>
  <si>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</si>
  <si>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</si>
  <si>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</si>
  <si>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</si>
  <si>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</si>
  <si>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</si>
  <si>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</si>
  <si>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</si>
  <si>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</si>
  <si>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</si>
  <si>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</si>
  <si>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</si>
  <si>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</si>
  <si>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</si>
  <si>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</si>
  <si>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</si>
  <si>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</si>
  <si>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</si>
  <si>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</si>
  <si>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</si>
  <si>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</si>
  <si>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</si>
  <si>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</si>
  <si>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</si>
  <si>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</si>
  <si>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</si>
  <si>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</si>
  <si>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</si>
  <si>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</si>
  <si>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</si>
  <si>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</si>
  <si>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</si>
  <si>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</si>
  <si>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</si>
  <si>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</si>
  <si>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</si>
  <si>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</si>
  <si>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</si>
  <si>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</si>
  <si>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</si>
  <si>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</si>
  <si>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</si>
  <si>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</si>
  <si>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</si>
  <si>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</si>
  <si>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</si>
  <si>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</si>
  <si>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</si>
  <si>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</si>
  <si>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</si>
  <si>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</si>
  <si>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</si>
  <si>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</si>
  <si>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</si>
  <si>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</si>
  <si>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</si>
  <si>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</si>
  <si>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</si>
  <si>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</si>
  <si>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</si>
  <si>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</si>
  <si>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</si>
  <si>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</si>
  <si>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</si>
  <si>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</si>
  <si>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</si>
  <si>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</si>
  <si>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</si>
  <si>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</si>
  <si>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</si>
  <si>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</si>
  <si>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</si>
  <si>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</si>
  <si>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</si>
  <si>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</si>
  <si>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</si>
  <si>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</si>
  <si>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</si>
  <si>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</si>
  <si>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</si>
  <si>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</si>
  <si>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</si>
  <si>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</si>
  <si>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</si>
  <si>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</si>
  <si>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</si>
  <si>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</si>
  <si>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</si>
  <si>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</si>
  <si>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</si>
  <si>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</si>
  <si>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</si>
  <si>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</si>
  <si>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</si>
  <si>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</si>
  <si>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</si>
  <si>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</si>
  <si>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</si>
  <si>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</si>
  <si>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</si>
  <si>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</si>
  <si>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</si>
  <si>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</si>
  <si>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</si>
  <si>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</si>
  <si>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</si>
  <si>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</si>
  <si>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</si>
  <si>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</si>
  <si>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</si>
  <si>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</si>
  <si>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</si>
  <si>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</si>
  <si>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</si>
  <si>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</si>
  <si>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</si>
  <si>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</si>
  <si>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</si>
  <si>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</si>
  <si>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</si>
  <si>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</si>
  <si>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</si>
  <si>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</si>
  <si>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</si>
  <si>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</si>
  <si>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</si>
  <si>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</si>
  <si>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</si>
  <si>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</si>
  <si>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</si>
  <si>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</si>
  <si>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</si>
  <si>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</si>
  <si>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</si>
  <si>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</si>
  <si>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</si>
  <si>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</si>
  <si>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</si>
  <si>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</si>
  <si>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</si>
  <si>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</si>
  <si>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</si>
  <si>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</si>
  <si>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</si>
  <si>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</si>
  <si>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</si>
  <si>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</si>
  <si>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</si>
  <si>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</si>
  <si>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</si>
  <si>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</si>
  <si>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</si>
  <si>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</si>
  <si>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</si>
  <si>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</si>
  <si>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</si>
  <si>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</si>
  <si>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</si>
  <si>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</si>
  <si>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</si>
  <si>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</si>
  <si>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</si>
  <si>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</si>
  <si>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</si>
  <si>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</si>
  <si>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</si>
  <si>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</si>
  <si>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</si>
  <si>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</si>
  <si>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</si>
  <si>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</si>
  <si>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</si>
  <si>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</si>
  <si>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</si>
  <si>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</si>
  <si>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</si>
  <si>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</si>
  <si>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</si>
  <si>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</si>
  <si>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</si>
  <si>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</si>
  <si>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</si>
  <si>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</si>
  <si>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</si>
  <si>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</si>
  <si>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</si>
  <si>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</si>
  <si>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</si>
  <si>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</si>
  <si>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</si>
  <si>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</si>
  <si>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</si>
  <si>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</si>
  <si>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</si>
  <si>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</si>
  <si>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</si>
  <si>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</si>
  <si>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</si>
  <si>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</si>
  <si>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</si>
  <si>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</si>
  <si>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</si>
  <si>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</si>
  <si>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</si>
  <si>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</si>
  <si>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</si>
  <si>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</si>
  <si>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</si>
  <si>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</si>
  <si>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</si>
  <si>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</si>
  <si>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</si>
  <si>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</si>
  <si>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</si>
  <si>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</si>
  <si>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</si>
  <si>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</si>
  <si>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</si>
  <si>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</si>
  <si>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</si>
  <si>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</si>
  <si>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</si>
  <si>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</si>
  <si>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</si>
  <si>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</si>
  <si>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</si>
  <si>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</si>
  <si>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</si>
  <si>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</si>
  <si>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</si>
  <si>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</si>
  <si>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</si>
  <si>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</si>
  <si>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</si>
  <si>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</si>
  <si>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</si>
  <si>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</si>
  <si>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</si>
  <si>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</si>
  <si>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</si>
  <si>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</si>
  <si>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</si>
  <si>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</si>
  <si>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</si>
  <si>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</si>
  <si>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</si>
  <si>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</si>
  <si>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</si>
  <si>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</si>
  <si>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</si>
  <si>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</si>
  <si>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</si>
  <si>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</si>
  <si>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</si>
  <si>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</si>
  <si>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</si>
  <si>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</si>
  <si>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</si>
  <si>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</si>
  <si>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</si>
  <si>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</si>
  <si>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</si>
  <si>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</si>
  <si>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</si>
  <si>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</si>
  <si>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</si>
  <si>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</si>
  <si>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</si>
  <si>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</si>
  <si>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</si>
  <si>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</si>
  <si>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</si>
  <si>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</si>
  <si>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</si>
  <si>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</si>
  <si>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</si>
  <si>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</si>
  <si>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</si>
  <si>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</si>
  <si>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</si>
  <si>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</si>
  <si>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</si>
  <si>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</si>
  <si>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</si>
  <si>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</si>
  <si>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</si>
  <si>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</si>
  <si>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</si>
  <si>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</si>
  <si>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</si>
  <si>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</si>
  <si>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</si>
  <si>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</si>
  <si>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</si>
  <si>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</si>
  <si>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</si>
  <si>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</si>
  <si>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</si>
  <si>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</si>
  <si>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</si>
  <si>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</si>
  <si>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</si>
  <si>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</si>
  <si>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</si>
  <si>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</si>
  <si>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</si>
  <si>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</si>
  <si>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</si>
  <si>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</si>
  <si>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</si>
  <si>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</si>
  <si>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</si>
  <si>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</si>
  <si>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</si>
  <si>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</si>
  <si>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</si>
  <si>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</si>
  <si>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</si>
  <si>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</si>
  <si>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</si>
  <si>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</si>
  <si>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</si>
  <si>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</si>
  <si>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</si>
  <si>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</si>
  <si>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</si>
  <si>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</si>
  <si>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</si>
  <si>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</si>
  <si>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</si>
  <si>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</si>
  <si>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</si>
  <si>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</si>
  <si>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</si>
  <si>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</si>
  <si>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</si>
  <si>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</si>
  <si>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</si>
  <si>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</si>
  <si>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</si>
  <si>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</si>
  <si>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</si>
  <si>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</si>
  <si>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</si>
  <si>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</si>
  <si>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</si>
  <si>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</si>
  <si>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</si>
  <si>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</si>
  <si>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</si>
  <si>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</si>
  <si>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</si>
  <si>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</si>
  <si>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</si>
  <si>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</si>
  <si>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</si>
  <si>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</si>
  <si>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</si>
  <si>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</si>
  <si>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</si>
  <si>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</si>
  <si>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</si>
  <si>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</si>
  <si>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</si>
  <si>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</si>
  <si>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</si>
  <si>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</si>
  <si>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</si>
  <si>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</si>
  <si>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</si>
  <si>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</si>
  <si>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</si>
  <si>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</si>
  <si>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</si>
  <si>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</si>
  <si>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</si>
  <si>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</si>
  <si>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</si>
  <si>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</si>
  <si>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</si>
  <si>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</si>
  <si>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</si>
  <si>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</si>
  <si>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</si>
  <si>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</si>
  <si>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</si>
  <si>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</si>
  <si>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</si>
  <si>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</si>
  <si>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</si>
  <si>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</si>
  <si>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</si>
  <si>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</si>
  <si>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</si>
  <si>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</si>
  <si>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</si>
  <si>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</si>
  <si>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</si>
  <si>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</si>
  <si>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</si>
  <si>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</si>
  <si>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</si>
  <si>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</si>
  <si>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</si>
  <si>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</si>
  <si>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</si>
  <si>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</si>
  <si>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</si>
  <si>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</si>
  <si>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</si>
  <si>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</si>
  <si>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</si>
  <si>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</si>
  <si>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</si>
  <si>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</si>
  <si>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</si>
  <si>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</si>
  <si>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</si>
  <si>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</si>
  <si>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</si>
  <si>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</si>
  <si>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</si>
  <si>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</si>
  <si>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</si>
  <si>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</si>
  <si>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</si>
  <si>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</si>
  <si>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</si>
  <si>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</si>
  <si>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</si>
  <si>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</si>
  <si>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</si>
  <si>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</si>
  <si>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</si>
  <si>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</si>
  <si>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</si>
  <si>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</si>
  <si>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</si>
  <si>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</si>
  <si>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</si>
  <si>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</si>
  <si>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</si>
  <si>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</si>
  <si>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</si>
  <si>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</si>
  <si>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</si>
  <si>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</si>
  <si>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</si>
  <si>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</si>
  <si>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</si>
  <si>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</si>
  <si>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</si>
  <si>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</si>
  <si>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</si>
  <si>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</si>
  <si>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</si>
  <si>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</si>
  <si>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</si>
  <si>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</si>
  <si>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</si>
  <si>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</si>
  <si>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</si>
  <si>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</si>
  <si>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</si>
  <si>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</si>
  <si>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</si>
  <si>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</si>
  <si>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</si>
  <si>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</si>
  <si>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</si>
  <si>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</si>
  <si>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</si>
  <si>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</si>
  <si>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</si>
  <si>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</si>
  <si>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</si>
  <si>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</si>
  <si>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</si>
  <si>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</si>
  <si>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</si>
  <si>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</si>
  <si>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</si>
  <si>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</si>
  <si>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</si>
  <si>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</si>
  <si>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</si>
  <si>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</si>
  <si>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</si>
  <si>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</si>
  <si>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</si>
  <si>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</si>
  <si>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</si>
  <si>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</si>
  <si>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</si>
  <si>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</si>
  <si>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</si>
  <si>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</si>
  <si>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</si>
  <si>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</si>
  <si>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</si>
  <si>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</si>
  <si>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</si>
  <si>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</si>
  <si>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</si>
  <si>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</si>
  <si>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</si>
  <si>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</si>
  <si>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</si>
  <si>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</si>
  <si>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</si>
  <si>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</si>
  <si>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</si>
  <si>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</si>
  <si>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</si>
  <si>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</si>
  <si>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</si>
  <si>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</si>
  <si>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</si>
  <si>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</si>
  <si>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</si>
  <si>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</si>
  <si>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</si>
  <si>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</si>
  <si>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</si>
  <si>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</si>
  <si>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</si>
  <si>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</si>
  <si>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</si>
  <si>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</si>
  <si>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</si>
  <si>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</si>
  <si>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</si>
  <si>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</si>
  <si>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</si>
  <si>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</si>
  <si>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</si>
  <si>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</si>
  <si>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</si>
  <si>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</si>
  <si>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</si>
  <si>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</si>
  <si>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</si>
  <si>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</si>
  <si>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</si>
  <si>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</si>
  <si>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</si>
  <si>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</si>
  <si>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</si>
  <si>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</si>
  <si>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</si>
  <si>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</si>
  <si>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</si>
  <si>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</si>
  <si>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</si>
  <si>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</si>
  <si>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</si>
  <si>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</si>
  <si>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</si>
  <si>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</si>
  <si>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</si>
  <si>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</si>
  <si>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</si>
  <si>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</si>
  <si>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</si>
  <si>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</si>
  <si>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</si>
  <si>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</si>
  <si>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</si>
  <si>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</si>
  <si>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</si>
  <si>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</si>
  <si>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</si>
  <si>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</si>
  <si>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</si>
  <si>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</si>
  <si>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</si>
  <si>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</si>
  <si>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</si>
  <si>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</si>
  <si>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</si>
  <si>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</si>
  <si>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</si>
  <si>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</si>
  <si>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</si>
  <si>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</si>
  <si>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</si>
  <si>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</si>
  <si>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</si>
  <si>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</si>
  <si>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</si>
  <si>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</si>
  <si>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</si>
  <si>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</si>
  <si>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</si>
  <si>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</si>
  <si>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</si>
  <si>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</si>
  <si>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</si>
  <si>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</si>
  <si>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</si>
  <si>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</si>
  <si>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</si>
  <si>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</si>
  <si>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</si>
  <si>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</si>
  <si>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</si>
  <si>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</si>
  <si>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</si>
  <si>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</si>
  <si>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</si>
  <si>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</si>
  <si>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</si>
  <si>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</si>
  <si>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</si>
  <si>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</si>
  <si>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</si>
  <si>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</si>
  <si>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</si>
  <si>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</si>
  <si>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</si>
  <si>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</si>
  <si>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</si>
  <si>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</si>
  <si>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</si>
  <si>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</si>
  <si>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</si>
  <si>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</si>
  <si>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</si>
  <si>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</si>
  <si>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</si>
  <si>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</si>
  <si>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</si>
  <si>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</si>
  <si>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</si>
  <si>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</si>
  <si>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</si>
  <si>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</si>
  <si>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</si>
  <si>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</si>
  <si>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</si>
  <si>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</si>
  <si>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</si>
  <si>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</si>
  <si>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</si>
  <si>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</si>
  <si>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</si>
  <si>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</si>
  <si>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</si>
  <si>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</si>
  <si>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</si>
  <si>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</si>
  <si>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</si>
  <si>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</si>
  <si>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</si>
  <si>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</si>
  <si>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</si>
  <si>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</si>
  <si>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</si>
  <si>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</si>
  <si>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</si>
  <si>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</si>
  <si>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</si>
  <si>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</si>
  <si>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</si>
  <si>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</si>
  <si>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</si>
  <si>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</si>
  <si>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</si>
  <si>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</si>
  <si>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</si>
  <si>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</si>
  <si>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</si>
  <si>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</si>
  <si>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</si>
  <si>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</si>
  <si>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</si>
  <si>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</si>
  <si>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</si>
  <si>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</si>
  <si>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</si>
  <si>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</si>
  <si>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</si>
  <si>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</si>
  <si>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</si>
  <si>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</si>
  <si>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</si>
  <si>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</si>
  <si>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</si>
  <si>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</si>
  <si>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</si>
  <si>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</si>
  <si>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</si>
  <si>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</si>
  <si>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</si>
  <si>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</si>
  <si>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</si>
  <si>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</si>
  <si>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</si>
  <si>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</si>
  <si>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</si>
  <si>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</si>
  <si>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</si>
  <si>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</si>
  <si>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</si>
  <si>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</si>
  <si>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</si>
  <si>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</si>
  <si>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</si>
  <si>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</si>
  <si>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</si>
  <si>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</si>
  <si>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</si>
  <si>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</si>
  <si>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</si>
  <si>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</si>
  <si>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</si>
  <si>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</si>
  <si>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</si>
  <si>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</si>
  <si>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</si>
  <si>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</si>
  <si>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</si>
  <si>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</si>
  <si>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</si>
  <si>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</si>
  <si>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</si>
  <si>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</si>
  <si>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</si>
  <si>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</si>
  <si>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</si>
  <si>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</si>
  <si>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</si>
  <si>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</si>
  <si>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</si>
  <si>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</si>
  <si>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</si>
  <si>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</si>
  <si>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</si>
  <si>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</si>
  <si>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</si>
  <si>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</si>
  <si>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</si>
  <si>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</si>
  <si>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</si>
  <si>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</si>
  <si>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</si>
  <si>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</si>
  <si>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</si>
  <si>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</si>
  <si>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</si>
  <si>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</si>
  <si>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</si>
  <si>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</si>
  <si>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</si>
  <si>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</si>
  <si>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</si>
  <si>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</si>
  <si>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</si>
  <si>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</si>
  <si>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</si>
  <si>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</si>
  <si>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</si>
  <si>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</si>
  <si>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</si>
  <si>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</si>
  <si>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</si>
  <si>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</si>
  <si>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</si>
  <si>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</si>
  <si>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</si>
  <si>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</si>
  <si>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</si>
  <si>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</si>
  <si>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</si>
  <si>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</si>
  <si>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</si>
  <si>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</si>
  <si>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</si>
  <si>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</si>
  <si>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</si>
  <si>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</si>
  <si>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</si>
  <si>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</si>
  <si>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</si>
  <si>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</si>
  <si>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</si>
  <si>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</si>
  <si>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</si>
  <si>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</si>
  <si>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</si>
  <si>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</si>
  <si>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</si>
  <si>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</si>
  <si>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</si>
  <si>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</si>
  <si>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</si>
  <si>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</si>
  <si>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</si>
  <si>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</si>
  <si>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</si>
  <si>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</si>
  <si>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</si>
  <si>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</si>
  <si>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</si>
  <si>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</si>
  <si>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</si>
  <si>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</si>
  <si>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</si>
  <si>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</si>
  <si>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</si>
  <si>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</si>
  <si>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</si>
  <si>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</si>
  <si>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</si>
  <si>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</si>
  <si>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</si>
  <si>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</si>
  <si>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</si>
  <si>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</si>
  <si>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</si>
  <si>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</si>
  <si>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</si>
  <si>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</si>
  <si>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</si>
  <si>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</si>
  <si>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</si>
  <si>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</si>
  <si>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</si>
  <si>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</si>
  <si>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</si>
  <si>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</si>
  <si>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</si>
  <si>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</si>
  <si>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</si>
  <si>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</si>
  <si>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</si>
  <si>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</si>
  <si>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</si>
  <si>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</si>
  <si>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</si>
  <si>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</si>
  <si>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</si>
  <si>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</si>
  <si>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</si>
  <si>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</si>
  <si>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</si>
  <si>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</si>
  <si>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</si>
  <si>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</si>
  <si>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</si>
  <si>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</si>
  <si>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</si>
  <si>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</si>
  <si>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</si>
  <si>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</si>
  <si>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</si>
  <si>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</si>
  <si>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</si>
  <si>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</si>
  <si>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</si>
  <si>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</si>
  <si>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</si>
  <si>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</si>
  <si>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</si>
  <si>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</si>
  <si>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</si>
  <si>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</si>
  <si>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</si>
  <si>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</si>
  <si>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</si>
  <si>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</si>
  <si>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</si>
  <si>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</si>
  <si>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</si>
  <si>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</si>
  <si>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</si>
  <si>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</si>
  <si>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</si>
  <si>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</si>
  <si>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</si>
  <si>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</si>
  <si>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</si>
  <si>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</si>
  <si>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</si>
  <si>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</si>
  <si>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</si>
  <si>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</si>
  <si>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</si>
  <si>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</si>
  <si>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</si>
  <si>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</si>
  <si>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</si>
  <si>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</si>
  <si>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</si>
  <si>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</si>
  <si>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</si>
  <si>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</si>
  <si>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</si>
  <si>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</si>
  <si>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</si>
  <si>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</si>
  <si>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</si>
  <si>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</si>
  <si>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</si>
  <si>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</si>
  <si>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</si>
  <si>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</si>
  <si>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</si>
  <si>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</si>
  <si>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</si>
  <si>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</si>
  <si>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</si>
  <si>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</si>
  <si>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</si>
  <si>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</si>
  <si>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</si>
  <si>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</si>
  <si>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</si>
  <si>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</si>
  <si>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</si>
  <si>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</si>
  <si>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</si>
  <si>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</si>
  <si>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</si>
  <si>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</si>
  <si>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</si>
  <si>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</si>
  <si>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</si>
  <si>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</si>
  <si>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</si>
  <si>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</si>
  <si>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</si>
  <si>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</si>
  <si>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</si>
  <si>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</si>
  <si>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</si>
  <si>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</si>
  <si>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</si>
  <si>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</si>
  <si>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</si>
  <si>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</si>
  <si>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</si>
  <si>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</si>
  <si>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</si>
  <si>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</si>
  <si>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</si>
  <si>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</si>
  <si>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</si>
  <si>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</si>
  <si>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</si>
  <si>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</si>
  <si>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</si>
  <si>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</si>
  <si>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</si>
  <si>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</si>
  <si>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</si>
  <si>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</si>
  <si>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</si>
  <si>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</si>
  <si>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</si>
  <si>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</si>
  <si>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</si>
  <si>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</si>
  <si>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</si>
  <si>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</si>
  <si>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</si>
  <si>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</si>
  <si>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</si>
  <si>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</si>
  <si>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</si>
  <si>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</si>
  <si>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</si>
  <si>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</si>
  <si>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</si>
  <si>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</si>
  <si>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</si>
  <si>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</si>
  <si>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</si>
  <si>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</si>
  <si>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</si>
  <si>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</si>
  <si>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</si>
  <si>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</si>
  <si>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</si>
  <si>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</si>
  <si>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</si>
  <si>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</si>
  <si>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</si>
  <si>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</si>
  <si>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</si>
  <si>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</si>
  <si>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</si>
  <si>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</si>
  <si>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</si>
  <si>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</si>
  <si>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</si>
  <si>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</si>
  <si>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</si>
  <si>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</si>
  <si>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</si>
  <si>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</si>
  <si>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</si>
  <si>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</si>
  <si>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</si>
  <si>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</si>
  <si>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</si>
  <si>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</si>
  <si>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</si>
  <si>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</si>
  <si>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</si>
  <si>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</si>
  <si>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</si>
  <si>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</si>
  <si>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</si>
  <si>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</si>
  <si>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</si>
  <si>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</si>
  <si>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</si>
  <si>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</si>
  <si>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</si>
  <si>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</si>
  <si>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</si>
  <si>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</si>
  <si>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</si>
  <si>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</si>
  <si>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</si>
  <si>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</si>
  <si>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</si>
  <si>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</si>
  <si>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</si>
  <si>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</si>
  <si>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</si>
  <si>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</si>
  <si>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</si>
  <si>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</si>
  <si>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</si>
  <si>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</si>
  <si>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</si>
  <si>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</si>
  <si>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</si>
  <si>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</si>
  <si>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</si>
  <si>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</si>
  <si>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</si>
  <si>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</si>
  <si>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</si>
  <si>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</si>
  <si>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</si>
  <si>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</si>
  <si>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</si>
  <si>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</si>
  <si>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</si>
  <si>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</si>
  <si>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</si>
  <si>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</si>
  <si>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</si>
  <si>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</si>
  <si>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</si>
  <si>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</si>
  <si>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</si>
  <si>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</si>
  <si>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</si>
  <si>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</si>
  <si>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</si>
  <si>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</si>
  <si>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</si>
  <si>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</si>
  <si>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</si>
  <si>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</si>
  <si>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</si>
  <si>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</si>
  <si>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</si>
  <si>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</si>
  <si>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</si>
  <si>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</si>
  <si>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</si>
  <si>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</si>
  <si>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</si>
  <si>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</si>
  <si>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</si>
  <si>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</si>
  <si>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</si>
  <si>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</si>
  <si>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</si>
  <si>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</si>
  <si>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</si>
  <si>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</si>
  <si>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</si>
  <si>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</si>
  <si>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</si>
  <si>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</si>
  <si>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</si>
  <si>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</si>
  <si>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</si>
  <si>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</si>
  <si>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</si>
  <si>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</si>
  <si>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</si>
  <si>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</si>
  <si>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</si>
  <si>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</si>
  <si>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</si>
  <si>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</si>
  <si>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</si>
  <si>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</si>
  <si>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</si>
  <si>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</si>
  <si>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</si>
  <si>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</si>
  <si>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</si>
  <si>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</si>
  <si>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</si>
  <si>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</si>
  <si>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</si>
  <si>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</si>
  <si>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</si>
  <si>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</si>
  <si>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</si>
  <si>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</si>
  <si>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</si>
  <si>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</si>
  <si>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</si>
  <si>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</si>
  <si>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</si>
  <si>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</si>
  <si>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</si>
  <si>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</si>
  <si>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</si>
  <si>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</si>
  <si>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</si>
  <si>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</si>
  <si>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</si>
  <si>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</si>
  <si>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</si>
  <si>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</si>
  <si>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</si>
  <si>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</si>
  <si>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</si>
  <si>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</si>
  <si>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</si>
  <si>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</si>
  <si>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</si>
  <si>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</si>
  <si>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</si>
  <si>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</si>
  <si>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</si>
  <si>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</si>
  <si>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</si>
  <si>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</si>
  <si>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</si>
  <si>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</si>
  <si>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</si>
  <si>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</si>
  <si>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</si>
  <si>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</si>
  <si>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</si>
  <si>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</si>
  <si>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</si>
  <si>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</si>
  <si>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</si>
  <si>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</si>
  <si>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</si>
  <si>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</si>
  <si>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</si>
  <si>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</si>
  <si>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</si>
  <si>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</si>
  <si>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</si>
  <si>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</si>
  <si>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</si>
  <si>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</si>
  <si>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</si>
  <si>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</si>
  <si>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</si>
  <si>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</si>
  <si>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</si>
  <si>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</si>
  <si>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</si>
  <si>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</si>
  <si>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</si>
  <si>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</si>
  <si>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</si>
  <si>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</si>
  <si>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</si>
  <si>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</si>
  <si>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</si>
  <si>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</si>
  <si>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</si>
  <si>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</si>
  <si>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</si>
  <si>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</si>
  <si>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</si>
  <si>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</si>
  <si>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</si>
  <si>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</si>
  <si>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</si>
  <si>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</si>
  <si>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</si>
  <si>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</si>
  <si>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</si>
  <si>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</si>
  <si>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</si>
  <si>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</si>
  <si>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</si>
  <si>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</si>
  <si>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</si>
  <si>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</si>
  <si>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</si>
  <si>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</si>
  <si>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</si>
  <si>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</si>
  <si>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</si>
  <si>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</si>
  <si>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</si>
  <si>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</si>
  <si>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</si>
  <si>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</si>
  <si>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</si>
  <si>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</si>
  <si>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</si>
  <si>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</si>
  <si>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</si>
  <si>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</si>
  <si>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</si>
  <si>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</si>
  <si>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</si>
  <si>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</si>
  <si>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</si>
  <si>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</si>
  <si>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</si>
  <si>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</si>
  <si>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</si>
  <si>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</si>
  <si>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</si>
  <si>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</si>
  <si>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</si>
  <si>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</si>
  <si>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</si>
  <si>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</si>
  <si>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</si>
  <si>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</si>
  <si>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</si>
  <si>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</si>
  <si>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</si>
  <si>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</si>
  <si>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</si>
  <si>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</si>
  <si>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</si>
  <si>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</si>
  <si>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</si>
  <si>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</si>
  <si>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</si>
  <si>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</si>
  <si>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</si>
  <si>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</si>
  <si>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</si>
  <si>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</si>
  <si>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</si>
  <si>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</si>
  <si>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</si>
  <si>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</si>
  <si>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</si>
  <si>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</si>
  <si>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</si>
  <si>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</si>
  <si>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</si>
  <si>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</si>
  <si>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</si>
  <si>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</si>
  <si>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</si>
  <si>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</si>
  <si>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</si>
  <si>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</si>
  <si>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</si>
  <si>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</si>
  <si>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</si>
  <si>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</si>
  <si>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</si>
  <si>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</si>
  <si>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</si>
  <si>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</si>
  <si>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</si>
  <si>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</si>
  <si>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</si>
  <si>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</si>
  <si>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</si>
  <si>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</si>
  <si>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</si>
  <si>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</si>
  <si>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</si>
  <si>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</si>
  <si>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</si>
  <si>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</si>
  <si>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</si>
  <si>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</si>
  <si>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</si>
  <si>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</si>
  <si>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</si>
  <si>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</si>
  <si>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</si>
  <si>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</si>
  <si>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</si>
  <si>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</si>
  <si>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</si>
  <si>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</si>
  <si>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</si>
  <si>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</si>
  <si>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</si>
  <si>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</si>
  <si>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</si>
  <si>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</si>
  <si>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</si>
  <si>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</si>
  <si>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</si>
  <si>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</si>
  <si>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</si>
  <si>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</si>
  <si>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</si>
  <si>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</si>
  <si>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</si>
  <si>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</si>
  <si>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</si>
  <si>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</si>
  <si>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</si>
  <si>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</si>
  <si>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</si>
  <si>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</si>
  <si>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</si>
  <si>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</si>
  <si>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</si>
  <si>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</si>
  <si>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</si>
  <si>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</si>
  <si>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</si>
  <si>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</si>
  <si>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</si>
  <si>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</si>
  <si>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</si>
  <si>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</si>
  <si>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</si>
  <si>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</si>
  <si>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</si>
  <si>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</si>
  <si>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</si>
  <si>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</si>
  <si>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</si>
  <si>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</si>
  <si>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</si>
  <si>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</si>
  <si>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</si>
  <si>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</si>
  <si>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</si>
  <si>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</si>
  <si>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</si>
  <si>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</si>
  <si>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</si>
  <si>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</si>
  <si>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</si>
  <si>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</si>
  <si>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</si>
  <si>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</si>
  <si>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</si>
  <si>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</si>
  <si>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</si>
  <si>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</si>
  <si>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</si>
  <si>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</si>
  <si>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</si>
  <si>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</si>
  <si>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</si>
  <si>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</si>
  <si>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</si>
  <si>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</si>
  <si>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</si>
  <si>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</si>
  <si>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</si>
  <si>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</si>
  <si>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</si>
  <si>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</si>
  <si>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</si>
  <si>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</si>
  <si>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</si>
  <si>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</si>
  <si>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</si>
  <si>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</si>
  <si>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</si>
  <si>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</si>
  <si>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</si>
  <si>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</si>
  <si>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</si>
  <si>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</si>
  <si>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</si>
  <si>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</si>
  <si>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</si>
  <si>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</si>
  <si>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</si>
  <si>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</si>
  <si>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</si>
  <si>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</si>
  <si>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</si>
  <si>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</si>
  <si>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</si>
  <si>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</si>
  <si>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</si>
  <si>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</si>
  <si>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</si>
  <si>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</si>
  <si>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</si>
  <si>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</si>
  <si>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</si>
  <si>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</si>
  <si>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</si>
  <si>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</si>
  <si>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</si>
  <si>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</si>
  <si>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</si>
  <si>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</si>
  <si>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</si>
  <si>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</si>
  <si>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</si>
  <si>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</si>
  <si>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</si>
  <si>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</si>
  <si>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</si>
  <si>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</si>
  <si>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</si>
  <si>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</si>
  <si>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</si>
  <si>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</si>
  <si>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</si>
  <si>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</si>
  <si>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</si>
  <si>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</si>
  <si>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</si>
  <si>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</si>
  <si>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</si>
  <si>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</si>
  <si>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</si>
  <si>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</si>
  <si>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</si>
  <si>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</si>
  <si>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</si>
  <si>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</si>
  <si>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</si>
  <si>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</si>
  <si>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</si>
  <si>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</si>
  <si>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</si>
  <si>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</si>
  <si>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</si>
  <si>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</si>
  <si>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</si>
  <si>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</si>
  <si>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</si>
  <si>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</si>
  <si>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</si>
  <si>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</si>
  <si>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</si>
  <si>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</si>
  <si>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</si>
  <si>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</si>
  <si>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</si>
  <si>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</si>
  <si>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</si>
  <si>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</si>
  <si>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</si>
  <si>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</si>
  <si>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</si>
  <si>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</si>
  <si>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</si>
  <si>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</si>
  <si>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</si>
  <si>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</si>
  <si>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</si>
  <si>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</si>
  <si>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</si>
  <si>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</si>
  <si>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</si>
  <si>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</si>
  <si>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</si>
  <si>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</si>
  <si>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</si>
  <si>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</si>
  <si>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</si>
  <si>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</si>
  <si>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</si>
  <si>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</si>
  <si>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</si>
  <si>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</si>
  <si>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</si>
  <si>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</si>
  <si>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</si>
  <si>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</si>
  <si>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</si>
  <si>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</si>
  <si>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</si>
  <si>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</si>
  <si>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</si>
  <si>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</si>
  <si>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</si>
  <si>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</si>
  <si>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</si>
  <si>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</si>
  <si>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</si>
  <si>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</si>
  <si>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</si>
  <si>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</si>
  <si>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</si>
  <si>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</si>
  <si>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</si>
  <si>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</si>
  <si>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</si>
  <si>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</si>
  <si>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</si>
  <si>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</si>
  <si>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</si>
  <si>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</si>
  <si>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</si>
  <si>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</si>
  <si>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</si>
  <si>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</si>
  <si>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</si>
  <si>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</si>
  <si>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</si>
  <si>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</si>
  <si>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</si>
  <si>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</si>
  <si>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</si>
  <si>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</si>
  <si>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</si>
  <si>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</si>
  <si>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</si>
  <si>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</si>
  <si>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</si>
  <si>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</si>
  <si>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</si>
  <si>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</si>
  <si>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</si>
  <si>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</si>
  <si>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</si>
  <si>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</si>
  <si>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</si>
  <si>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</si>
  <si>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</si>
  <si>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</si>
  <si>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</si>
  <si>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</si>
  <si>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</si>
  <si>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</si>
  <si>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</si>
  <si>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</si>
  <si>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</si>
  <si>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</si>
  <si>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</si>
  <si>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</si>
  <si>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</si>
  <si>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</si>
  <si>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</si>
  <si>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</si>
  <si>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</si>
  <si>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</si>
  <si>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</si>
  <si>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</si>
  <si>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</si>
  <si>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</si>
  <si>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</si>
  <si>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</si>
  <si>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</si>
  <si>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</si>
  <si>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</si>
  <si>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</si>
  <si>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</si>
  <si>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</si>
  <si>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</si>
  <si>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</si>
  <si>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</si>
  <si>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</si>
  <si>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</si>
  <si>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</si>
  <si>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</si>
  <si>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</si>
  <si>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</si>
  <si>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</si>
  <si>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</si>
  <si>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</si>
  <si>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</si>
  <si>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</si>
  <si>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</si>
  <si>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</si>
  <si>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</si>
  <si>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</si>
  <si>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</si>
  <si>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</si>
  <si>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</si>
  <si>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</si>
  <si>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</si>
  <si>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</si>
  <si>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</si>
  <si>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</si>
  <si>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</si>
  <si>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</si>
  <si>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</si>
  <si>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</si>
  <si>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</si>
  <si>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</si>
  <si>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</si>
  <si>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</si>
  <si>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</si>
  <si>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</si>
  <si>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</si>
  <si>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</si>
  <si>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</si>
  <si>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</si>
  <si>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</si>
  <si>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</si>
  <si>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</si>
  <si>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</si>
  <si>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</si>
  <si>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</si>
  <si>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</si>
  <si>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</si>
  <si>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</si>
  <si>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</si>
  <si>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</si>
  <si>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</si>
  <si>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</si>
  <si>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</si>
  <si>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</si>
  <si>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</si>
  <si>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</si>
  <si>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</si>
  <si>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</si>
  <si>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</si>
  <si>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</si>
  <si>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</si>
  <si>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</si>
  <si>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</si>
  <si>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</si>
  <si>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</si>
  <si>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</si>
  <si>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</si>
  <si>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</si>
  <si>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</si>
  <si>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</si>
  <si>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</si>
  <si>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</si>
  <si>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</si>
  <si>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</si>
  <si>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</si>
  <si>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</si>
  <si>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</si>
  <si>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</si>
  <si>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</si>
  <si>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</si>
  <si>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</si>
  <si>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</si>
  <si>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</si>
  <si>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</si>
  <si>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</si>
  <si>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</si>
  <si>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</si>
  <si>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</si>
  <si>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</si>
  <si>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</si>
  <si>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</si>
  <si>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</si>
  <si>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</si>
  <si>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</si>
  <si>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</si>
  <si>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</si>
  <si>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</si>
  <si>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</si>
  <si>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</si>
  <si>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</si>
  <si>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</si>
  <si>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</si>
  <si>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</si>
  <si>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</si>
  <si>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</si>
  <si>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</si>
  <si>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</si>
  <si>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</si>
  <si>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</si>
  <si>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</si>
  <si>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</si>
  <si>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</si>
  <si>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</si>
  <si>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</si>
  <si>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</si>
  <si>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</si>
  <si>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</si>
  <si>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</si>
  <si>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</si>
  <si>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</si>
  <si>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</si>
  <si>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</si>
  <si>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</si>
  <si>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</si>
  <si>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</si>
  <si>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</si>
  <si>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</si>
  <si>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</si>
  <si>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</si>
  <si>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</si>
  <si>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</si>
  <si>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</si>
  <si>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</si>
  <si>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</si>
  <si>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</si>
  <si>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</si>
  <si>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</si>
  <si>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</si>
  <si>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</si>
  <si>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</si>
  <si>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</si>
  <si>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</si>
  <si>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</si>
  <si>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</si>
  <si>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</si>
  <si>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</si>
  <si>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</si>
  <si>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</si>
  <si>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</si>
  <si>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</si>
  <si>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</si>
  <si>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</si>
  <si>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</si>
  <si>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</si>
  <si>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</si>
  <si>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</si>
  <si>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</si>
  <si>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</si>
  <si>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</si>
  <si>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</si>
  <si>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</si>
  <si>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</si>
  <si>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</si>
  <si>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</si>
  <si>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</si>
  <si>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</si>
  <si>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</si>
  <si>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</si>
  <si>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</si>
  <si>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</si>
  <si>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</si>
  <si>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</si>
  <si>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</si>
  <si>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</si>
  <si>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</si>
  <si>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</si>
  <si>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</si>
  <si>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</si>
  <si>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</si>
  <si>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</si>
  <si>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</si>
  <si>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</si>
  <si>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</si>
  <si>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</si>
  <si>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</si>
  <si>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</si>
  <si>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</si>
  <si>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</si>
  <si>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</si>
  <si>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</si>
  <si>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</si>
  <si>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</si>
  <si>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</si>
  <si>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</si>
  <si>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</si>
  <si>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</si>
  <si>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</si>
  <si>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</si>
  <si>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</si>
  <si>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</si>
  <si>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</si>
  <si>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</si>
  <si>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</si>
  <si>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</si>
  <si>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</si>
  <si>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</si>
  <si>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</si>
  <si>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</si>
  <si>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</si>
  <si>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</si>
  <si>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</si>
  <si>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</si>
  <si>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</si>
  <si>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</si>
  <si>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</si>
  <si>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</si>
  <si>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</si>
  <si>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</si>
  <si>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</si>
  <si>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</si>
  <si>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</si>
  <si>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</si>
  <si>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</si>
  <si>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</si>
  <si>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</si>
  <si>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</si>
  <si>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</si>
  <si>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</si>
  <si>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</si>
  <si>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</si>
  <si>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</si>
  <si>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</si>
  <si>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</si>
  <si>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</si>
  <si>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</si>
  <si>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</si>
  <si>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</si>
  <si>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</si>
  <si>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</si>
  <si>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</si>
  <si>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</si>
  <si>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</si>
  <si>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</si>
  <si>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</si>
  <si>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</si>
  <si>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</si>
  <si>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</si>
  <si>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</si>
  <si>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</si>
  <si>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</si>
  <si>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</si>
  <si>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</si>
  <si>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</si>
  <si>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</si>
  <si>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</si>
  <si>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</si>
  <si>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</si>
  <si>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</si>
  <si>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</si>
  <si>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</si>
  <si>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</si>
  <si>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</si>
  <si>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</si>
  <si>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</si>
  <si>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</si>
  <si>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</si>
  <si>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</si>
  <si>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</si>
  <si>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</si>
  <si>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</si>
  <si>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</si>
  <si>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</si>
  <si>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</si>
  <si>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</si>
  <si>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</si>
  <si>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</si>
  <si>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</si>
  <si>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</si>
  <si>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</si>
  <si>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</si>
  <si>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</si>
  <si>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</si>
  <si>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</si>
  <si>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</si>
  <si>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</si>
  <si>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</si>
  <si>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</si>
  <si>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</si>
  <si>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</si>
  <si>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</si>
  <si>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</si>
  <si>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</si>
  <si>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</si>
  <si>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</si>
  <si>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</si>
  <si>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</si>
  <si>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</si>
  <si>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</si>
  <si>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</si>
  <si>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</si>
  <si>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</si>
  <si>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</si>
  <si>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</si>
  <si>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</si>
  <si>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</si>
  <si>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</si>
  <si>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</si>
  <si>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</si>
  <si>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</si>
  <si>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</si>
  <si>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</si>
  <si>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</si>
  <si>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</si>
  <si>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</si>
  <si>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</si>
  <si>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</si>
  <si>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</si>
  <si>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</si>
  <si>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</si>
  <si>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</si>
  <si>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</si>
  <si>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</si>
  <si>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</si>
  <si>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</si>
  <si>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</si>
  <si>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</si>
  <si>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</si>
  <si>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</si>
  <si>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</si>
  <si>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</si>
  <si>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</si>
  <si>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</si>
  <si>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</si>
  <si>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</si>
  <si>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</si>
  <si>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</si>
  <si>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</si>
  <si>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</si>
  <si>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</si>
  <si>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</si>
  <si>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</si>
  <si>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</si>
  <si>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</si>
  <si>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</si>
  <si>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</si>
  <si>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</si>
  <si>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</si>
  <si>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</si>
  <si>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</si>
  <si>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</si>
  <si>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</si>
  <si>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</si>
  <si>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</si>
  <si>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</si>
  <si>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</si>
  <si>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</si>
  <si>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</si>
  <si>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</si>
  <si>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</si>
  <si>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</si>
  <si>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</si>
  <si>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</si>
  <si>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</si>
  <si>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</si>
  <si>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</si>
  <si>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</si>
  <si>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</si>
  <si>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</si>
  <si>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</si>
  <si>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</si>
  <si>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</si>
  <si>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</si>
  <si>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</si>
  <si>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</si>
  <si>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</si>
  <si>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</si>
  <si>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</si>
  <si>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</si>
  <si>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</si>
  <si>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</si>
  <si>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</si>
  <si>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</si>
  <si>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</si>
  <si>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</si>
  <si>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</si>
  <si>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</si>
  <si>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</si>
  <si>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</si>
  <si>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</si>
  <si>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</si>
  <si>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</si>
  <si>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</si>
  <si>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</si>
  <si>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</si>
  <si>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</si>
  <si>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</si>
  <si>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</si>
  <si>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</si>
  <si>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</si>
  <si>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</si>
  <si>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</si>
  <si>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</si>
  <si>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</si>
  <si>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</si>
  <si>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</si>
  <si>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</si>
  <si>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</si>
  <si>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</si>
  <si>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</si>
  <si>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</si>
  <si>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</si>
  <si>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</si>
  <si>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</si>
  <si>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</si>
  <si>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</si>
  <si>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</si>
  <si>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</si>
  <si>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</si>
  <si>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</si>
  <si>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</si>
  <si>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</si>
  <si>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</si>
  <si>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</si>
  <si>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</si>
  <si>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</si>
  <si>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</si>
  <si>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</si>
  <si>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</si>
  <si>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</si>
  <si>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</si>
  <si>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</si>
  <si>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</si>
  <si>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</si>
  <si>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</si>
  <si>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</si>
  <si>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</si>
  <si>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</si>
  <si>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</si>
  <si>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</si>
  <si>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</si>
  <si>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</si>
  <si>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</si>
  <si>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</si>
  <si>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</si>
  <si>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</si>
  <si>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</si>
  <si>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</si>
  <si>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</si>
  <si>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</si>
  <si>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</si>
  <si>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</si>
  <si>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</si>
  <si>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</si>
  <si>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</si>
  <si>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</si>
  <si>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</si>
  <si>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</si>
  <si>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</si>
  <si>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</si>
  <si>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</si>
  <si>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</si>
  <si>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</si>
  <si>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</si>
  <si>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</si>
  <si>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</si>
  <si>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</si>
  <si>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</si>
  <si>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</si>
  <si>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</si>
  <si>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</si>
  <si>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</si>
  <si>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</si>
  <si>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</si>
  <si>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</si>
  <si>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</si>
  <si>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</si>
  <si>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</si>
  <si>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</si>
  <si>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</si>
  <si>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</si>
  <si>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</si>
  <si>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</si>
  <si>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</si>
  <si>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</si>
  <si>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</si>
  <si>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</si>
  <si>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</si>
  <si>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</si>
  <si>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</si>
  <si>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</si>
  <si>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</si>
  <si>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</si>
  <si>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</si>
  <si>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</si>
  <si>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</si>
  <si>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</si>
  <si>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</si>
  <si>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</si>
  <si>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</si>
  <si>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</si>
  <si>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</si>
  <si>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</si>
  <si>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</si>
  <si>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</si>
  <si>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</si>
  <si>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</si>
  <si>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</si>
  <si>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</si>
  <si>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</si>
  <si>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</si>
  <si>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</si>
  <si>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</si>
  <si>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</si>
  <si>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</si>
  <si>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</si>
  <si>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</si>
  <si>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</si>
  <si>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</si>
  <si>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</si>
  <si>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</si>
  <si>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</si>
  <si>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</si>
  <si>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</si>
  <si>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</si>
  <si>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</si>
  <si>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</si>
  <si>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</si>
  <si>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</si>
  <si>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</si>
  <si>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</si>
  <si>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</si>
  <si>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</si>
  <si>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</si>
  <si>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</si>
  <si>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</si>
  <si>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</si>
  <si>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</si>
  <si>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</si>
  <si>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</si>
  <si>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</si>
  <si>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</si>
  <si>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</si>
  <si>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</si>
  <si>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</si>
  <si>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</si>
  <si>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</si>
  <si>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</si>
  <si>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</si>
  <si>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</si>
  <si>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</si>
  <si>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</si>
  <si>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</si>
  <si>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</si>
  <si>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</si>
  <si>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</si>
  <si>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</si>
  <si>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</si>
  <si>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</si>
  <si>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</si>
  <si>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</si>
  <si>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</si>
  <si>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</si>
  <si>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</si>
  <si>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</si>
  <si>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</si>
  <si>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</si>
  <si>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</si>
  <si>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</si>
  <si>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</si>
  <si>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</si>
  <si>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</si>
  <si>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</si>
  <si>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</si>
  <si>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</si>
  <si>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</si>
  <si>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</si>
  <si>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</si>
  <si>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</si>
  <si>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</si>
  <si>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</si>
  <si>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</si>
  <si>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</si>
  <si>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</si>
  <si>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</si>
  <si>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</si>
  <si>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</si>
  <si>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</si>
  <si>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</si>
  <si>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</si>
  <si>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</si>
  <si>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</si>
  <si>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</si>
  <si>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</si>
  <si>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</si>
  <si>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</si>
  <si>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</si>
  <si>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</si>
  <si>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</si>
  <si>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</si>
  <si>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</si>
  <si>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</si>
  <si>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</si>
  <si>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</si>
  <si>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</si>
  <si>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</si>
  <si>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</si>
  <si>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</si>
  <si>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</si>
  <si>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</si>
  <si>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</si>
  <si>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</si>
  <si>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</si>
  <si>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</si>
  <si>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</si>
  <si>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</si>
  <si>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</si>
  <si>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</si>
  <si>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</si>
  <si>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</si>
  <si>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</si>
  <si>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</si>
  <si>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</si>
  <si>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</si>
  <si>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</si>
  <si>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</si>
  <si>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</si>
  <si>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</si>
  <si>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</si>
  <si>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</si>
  <si>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</si>
  <si>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</si>
  <si>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</si>
  <si>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</si>
  <si>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</si>
  <si>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</si>
  <si>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</si>
  <si>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</si>
  <si>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</si>
  <si>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</si>
  <si>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</si>
  <si>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</si>
  <si>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</si>
  <si>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</si>
  <si>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</si>
  <si>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</si>
  <si>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</si>
  <si>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</si>
  <si>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</si>
  <si>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</si>
  <si>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</si>
  <si>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</si>
  <si>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</si>
  <si>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</si>
  <si>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</si>
  <si>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</si>
  <si>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</si>
  <si>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</si>
  <si>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</si>
  <si>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</si>
  <si>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</si>
  <si>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</si>
  <si>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</si>
  <si>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</si>
  <si>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</si>
  <si>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</si>
  <si>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</si>
  <si>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</si>
  <si>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</si>
  <si>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</si>
  <si>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</si>
  <si>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</si>
  <si>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</si>
  <si>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</si>
  <si>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</si>
  <si>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</si>
  <si>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</si>
  <si>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</si>
  <si>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</si>
  <si>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</si>
  <si>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</si>
  <si>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</si>
  <si>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</si>
  <si>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</si>
  <si>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</si>
  <si>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</si>
  <si>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</si>
  <si>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</si>
  <si>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</si>
  <si>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</si>
  <si>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</si>
  <si>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</si>
  <si>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</si>
  <si>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</si>
  <si>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</si>
  <si>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</si>
  <si>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</si>
  <si>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</si>
  <si>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</si>
  <si>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</si>
  <si>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</si>
  <si>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</si>
  <si>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</si>
  <si>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</si>
  <si>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</si>
  <si>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</si>
  <si>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</si>
  <si>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</si>
  <si>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</si>
  <si>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</si>
  <si>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</si>
  <si>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</si>
  <si>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</si>
  <si>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</si>
  <si>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</si>
  <si>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</si>
  <si>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</si>
  <si>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</si>
  <si>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</si>
  <si>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</si>
  <si>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</si>
  <si>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</si>
  <si>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</si>
  <si>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</si>
  <si>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</si>
  <si>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</si>
  <si>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</si>
  <si>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</si>
  <si>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</si>
  <si>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</si>
  <si>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</si>
  <si>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</si>
  <si>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</si>
  <si>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</si>
  <si>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</si>
  <si>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</si>
  <si>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</si>
  <si>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</si>
  <si>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</si>
  <si>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</si>
  <si>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</si>
  <si>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</si>
  <si>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</si>
  <si>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</si>
  <si>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</si>
  <si>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</si>
  <si>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</si>
  <si>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</si>
  <si>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</si>
  <si>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</si>
  <si>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</si>
  <si>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</si>
  <si>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</si>
  <si>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</si>
  <si>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</si>
  <si>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</si>
  <si>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</si>
  <si>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</si>
  <si>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</si>
  <si>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</si>
  <si>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</si>
  <si>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</si>
  <si>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</si>
  <si>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</si>
  <si>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</si>
  <si>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</si>
  <si>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</si>
  <si>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</si>
  <si>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</si>
  <si>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</si>
  <si>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</si>
  <si>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</si>
  <si>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</si>
  <si>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</si>
  <si>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</si>
  <si>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</si>
  <si>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</si>
  <si>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</si>
  <si>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</si>
  <si>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</si>
  <si>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</si>
  <si>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</si>
  <si>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</si>
  <si>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</si>
  <si>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</si>
  <si>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</si>
  <si>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</si>
  <si>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</si>
  <si>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</si>
  <si>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</si>
  <si>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</si>
  <si>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</si>
  <si>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</si>
  <si>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</si>
  <si>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</si>
  <si>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</si>
  <si>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</si>
  <si>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</si>
  <si>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</si>
  <si>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</si>
  <si>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</si>
  <si>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</si>
  <si>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</si>
  <si>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</si>
  <si>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</si>
  <si>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</si>
  <si>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</si>
  <si>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</si>
  <si>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</si>
  <si>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</si>
  <si>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</si>
  <si>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</si>
  <si>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</si>
  <si>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</si>
  <si>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</si>
  <si>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</si>
  <si>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</si>
  <si>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</si>
  <si>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</si>
  <si>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</si>
  <si>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</si>
  <si>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</si>
  <si>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</si>
  <si>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</si>
  <si>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</si>
  <si>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</si>
  <si>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</si>
  <si>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</si>
  <si>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</si>
  <si>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</si>
  <si>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</si>
  <si>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</si>
  <si>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</si>
  <si>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</si>
  <si>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</si>
  <si>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</si>
  <si>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</si>
  <si>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</si>
  <si>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</si>
  <si>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</si>
  <si>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</si>
  <si>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</si>
  <si>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</si>
  <si>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</si>
  <si>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</si>
  <si>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</si>
  <si>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</si>
  <si>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</si>
  <si>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</si>
  <si>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</si>
  <si>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</si>
  <si>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</si>
  <si>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</si>
  <si>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</si>
  <si>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</si>
  <si>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</si>
  <si>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</si>
  <si>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</si>
  <si>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</si>
  <si>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</si>
  <si>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</si>
  <si>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</si>
  <si>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</si>
  <si>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</si>
  <si>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</si>
  <si>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</si>
  <si>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</si>
  <si>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</si>
  <si>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</si>
  <si>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</si>
  <si>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</si>
  <si>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</si>
  <si>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</si>
  <si>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</si>
  <si>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</si>
  <si>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</si>
  <si>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</si>
  <si>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</si>
  <si>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</si>
  <si>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</si>
  <si>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</si>
  <si>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</si>
  <si>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</si>
  <si>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</si>
  <si>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</si>
  <si>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</si>
  <si>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</si>
  <si>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</si>
  <si>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</si>
  <si>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</si>
  <si>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</si>
  <si>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</si>
  <si>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</si>
  <si>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</si>
  <si>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</si>
  <si>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</si>
  <si>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</si>
  <si>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</si>
  <si>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</si>
  <si>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</si>
  <si>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</si>
  <si>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</si>
  <si>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</si>
  <si>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</si>
  <si>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</si>
  <si>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</si>
  <si>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</si>
  <si>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</si>
  <si>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</si>
  <si>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</si>
  <si>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</si>
  <si>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</si>
  <si>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</si>
  <si>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</si>
  <si>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</si>
  <si>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</si>
  <si>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</si>
  <si>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</si>
  <si>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</si>
  <si>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</si>
  <si>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</si>
  <si>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</si>
  <si>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</si>
  <si>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</si>
  <si>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</si>
  <si>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</si>
  <si>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</si>
  <si>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</si>
  <si>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</si>
  <si>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</si>
  <si>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</si>
  <si>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</si>
  <si>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</si>
  <si>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</si>
  <si>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</si>
  <si>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</si>
  <si>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</si>
  <si>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</si>
  <si>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</si>
  <si>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</si>
  <si>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</si>
  <si>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</si>
  <si>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</si>
  <si>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</si>
  <si>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</si>
  <si>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</si>
  <si>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</si>
  <si>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</si>
  <si>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</si>
  <si>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</si>
  <si>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</si>
  <si>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</si>
  <si>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</si>
  <si>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</si>
  <si>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</si>
  <si>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</si>
  <si>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</si>
  <si>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</si>
  <si>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</si>
  <si>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</si>
  <si>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</si>
  <si>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</si>
  <si>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</si>
  <si>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</si>
  <si>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</si>
  <si>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</si>
  <si>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</si>
  <si>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</si>
  <si>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</si>
  <si>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</si>
  <si>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</si>
  <si>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</si>
  <si>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</si>
  <si>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</si>
  <si>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</si>
  <si>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</si>
  <si>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</si>
  <si>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</si>
  <si>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</si>
  <si>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</si>
  <si>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</si>
  <si>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</si>
  <si>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</si>
  <si>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</si>
  <si>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</si>
  <si>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</si>
  <si>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</si>
  <si>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</si>
  <si>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</si>
  <si>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</si>
  <si>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</si>
  <si>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</si>
  <si>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</si>
  <si>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</si>
  <si>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</si>
  <si>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</si>
  <si>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</si>
  <si>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</si>
  <si>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</si>
  <si>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</si>
  <si>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</si>
  <si>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</si>
  <si>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</si>
  <si>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</si>
  <si>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</si>
  <si>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</si>
  <si>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</si>
  <si>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</si>
  <si>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</si>
  <si>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</si>
  <si>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</si>
  <si>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</si>
  <si>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</si>
  <si>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</si>
  <si>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</si>
  <si>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</si>
  <si>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</si>
  <si>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</si>
  <si>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</si>
  <si>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</si>
  <si>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</si>
  <si>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</si>
  <si>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</si>
  <si>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</si>
  <si>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</si>
  <si>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</si>
  <si>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</si>
  <si>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</si>
  <si>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</si>
  <si>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</si>
  <si>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</si>
  <si>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</si>
  <si>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</si>
  <si>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</si>
  <si>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</si>
  <si>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</si>
  <si>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</si>
  <si>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</si>
  <si>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</si>
  <si>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</si>
  <si>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</si>
  <si>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</si>
  <si>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</si>
  <si>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</si>
  <si>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</si>
  <si>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</si>
  <si>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</si>
  <si>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</si>
  <si>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</si>
  <si>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</si>
  <si>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</si>
  <si>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</si>
  <si>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</si>
  <si>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</si>
  <si>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</si>
  <si>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</si>
  <si>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</si>
  <si>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</si>
  <si>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</si>
  <si>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</si>
  <si>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</si>
  <si>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</si>
  <si>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</si>
  <si>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</si>
  <si>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</si>
  <si>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</si>
  <si>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</si>
  <si>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</si>
  <si>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</si>
  <si>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</si>
  <si>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</si>
  <si>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</si>
  <si>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</si>
  <si>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</si>
  <si>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</si>
  <si>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</si>
  <si>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</si>
  <si>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</si>
  <si>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</si>
  <si>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</si>
  <si>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</si>
  <si>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</si>
  <si>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</si>
  <si>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</si>
  <si>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</si>
  <si>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</si>
  <si>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</si>
  <si>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</si>
  <si>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</si>
  <si>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</si>
  <si>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</si>
  <si>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</si>
  <si>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</si>
  <si>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</si>
  <si>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</si>
  <si>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</si>
  <si>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</si>
  <si>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</si>
  <si>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</si>
  <si>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</si>
  <si>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</si>
  <si>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</si>
  <si>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</si>
  <si>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</si>
  <si>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</si>
  <si>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</si>
  <si>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</si>
  <si>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</si>
  <si>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</si>
  <si>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</si>
  <si>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</si>
  <si>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</si>
  <si>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</si>
  <si>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</si>
  <si>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</si>
  <si>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</si>
  <si>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</si>
  <si>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</si>
  <si>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</si>
  <si>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</si>
  <si>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</si>
  <si>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</si>
  <si>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</si>
  <si>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</si>
  <si>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</si>
  <si>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</si>
  <si>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</si>
  <si>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</si>
  <si>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</si>
  <si>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</si>
  <si>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</si>
  <si>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</si>
  <si>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</si>
  <si>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</si>
  <si>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</si>
  <si>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</si>
  <si>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</si>
  <si>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</si>
  <si>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</si>
  <si>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</si>
  <si>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</si>
  <si>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</si>
  <si>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</si>
  <si>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</si>
  <si>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</si>
  <si>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</si>
  <si>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</si>
  <si>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</si>
  <si>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</si>
  <si>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</si>
  <si>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</si>
  <si>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</si>
  <si>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</si>
  <si>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</si>
  <si>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</si>
  <si>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</si>
  <si>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</si>
  <si>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</si>
  <si>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</si>
  <si>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</si>
  <si>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</si>
  <si>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</si>
  <si>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</si>
  <si>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</si>
  <si>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</si>
  <si>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</si>
  <si>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</si>
  <si>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</si>
  <si>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</si>
  <si>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</si>
  <si>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</si>
  <si>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</si>
  <si>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</si>
  <si>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</si>
  <si>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</si>
  <si>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</si>
  <si>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</si>
  <si>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</si>
  <si>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</si>
  <si>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</si>
  <si>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</si>
  <si>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</si>
  <si>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</si>
  <si>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</si>
  <si>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</si>
  <si>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</si>
  <si>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</si>
  <si>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</si>
  <si>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</si>
  <si>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</si>
  <si>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</si>
  <si>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</si>
  <si>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</si>
  <si>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</si>
  <si>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</si>
  <si>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</si>
  <si>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</si>
  <si>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</si>
  <si>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</si>
  <si>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</si>
  <si>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</si>
  <si>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</si>
  <si>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</si>
  <si>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</si>
  <si>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</si>
  <si>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</si>
  <si>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</si>
  <si>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</si>
  <si>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</si>
  <si>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</si>
  <si>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</si>
  <si>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</si>
  <si>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</si>
  <si>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</si>
  <si>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</si>
  <si>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</si>
  <si>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</si>
  <si>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</si>
  <si>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</si>
  <si>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</si>
  <si>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</si>
  <si>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</si>
  <si>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</si>
  <si>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</si>
  <si>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</si>
  <si>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</si>
  <si>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</si>
  <si>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</si>
  <si>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</si>
  <si>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</si>
  <si>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</si>
  <si>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</si>
  <si>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</si>
  <si>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</si>
  <si>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</si>
  <si>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</si>
  <si>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</si>
  <si>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</si>
  <si>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</si>
  <si>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</si>
  <si>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</si>
  <si>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</si>
  <si>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</si>
  <si>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</si>
  <si>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</si>
  <si>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</si>
  <si>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</si>
  <si>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</si>
  <si>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</si>
  <si>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</si>
  <si>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</si>
  <si>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</si>
  <si>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</si>
  <si>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</si>
  <si>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</si>
  <si>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</si>
  <si>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</si>
  <si>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</si>
  <si>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</si>
  <si>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</si>
  <si>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</si>
  <si>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</si>
  <si>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</si>
  <si>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</si>
  <si>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</si>
  <si>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</si>
  <si>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</si>
  <si>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</si>
  <si>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</si>
  <si>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</si>
  <si>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</si>
  <si>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</si>
  <si>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</si>
  <si>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</si>
  <si>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</si>
  <si>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</si>
  <si>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</si>
  <si>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</si>
  <si>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</si>
  <si>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</si>
  <si>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</si>
  <si>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</si>
  <si>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</si>
  <si>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</si>
  <si>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</si>
  <si>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</si>
  <si>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</si>
  <si>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</si>
  <si>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</si>
  <si>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</si>
  <si>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</si>
  <si>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</si>
  <si>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</si>
  <si>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</si>
  <si>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</si>
  <si>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</si>
  <si>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</si>
  <si>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</si>
  <si>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</si>
  <si>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</si>
  <si>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</si>
  <si>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</si>
  <si>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</si>
  <si>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</si>
  <si>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</si>
  <si>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</si>
  <si>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</si>
  <si>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</si>
  <si>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</si>
  <si>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</si>
  <si>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</si>
  <si>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</si>
  <si>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</si>
  <si>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</si>
  <si>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</si>
  <si>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</si>
  <si>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</si>
  <si>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</si>
  <si>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</si>
  <si>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</si>
  <si>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</si>
  <si>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</si>
  <si>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</si>
  <si>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</si>
  <si>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</si>
  <si>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</si>
  <si>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</si>
  <si>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</si>
  <si>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</si>
  <si>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</si>
  <si>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</si>
  <si>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</si>
  <si>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</si>
  <si>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</si>
  <si>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</si>
  <si>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</si>
  <si>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</si>
  <si>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</si>
  <si>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</si>
  <si>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</si>
  <si>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</si>
  <si>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</si>
  <si>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</si>
  <si>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</si>
  <si>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</si>
  <si>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</si>
  <si>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</si>
  <si>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</si>
  <si>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</si>
  <si>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</si>
  <si>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</si>
  <si>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</si>
  <si>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</si>
  <si>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</si>
  <si>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</si>
  <si>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</si>
  <si>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</si>
  <si>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</si>
  <si>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</si>
  <si>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</si>
  <si>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</si>
  <si>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</si>
  <si>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</si>
  <si>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</si>
  <si>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</si>
  <si>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</si>
  <si>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</si>
  <si>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</si>
  <si>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</si>
  <si>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</si>
  <si>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</si>
  <si>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</si>
  <si>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</si>
  <si>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</si>
  <si>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</si>
  <si>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</si>
  <si>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</si>
  <si>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</si>
  <si>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</si>
  <si>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</si>
  <si>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</si>
  <si>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</si>
  <si>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</si>
  <si>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</si>
  <si>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</si>
  <si>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</si>
  <si>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</si>
  <si>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</si>
  <si>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</si>
  <si>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</si>
  <si>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</si>
  <si>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</si>
  <si>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</si>
  <si>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</si>
  <si>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</si>
  <si>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</si>
  <si>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</si>
  <si>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</si>
  <si>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</si>
  <si>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</si>
  <si>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</si>
  <si>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</si>
  <si>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</si>
  <si>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</si>
  <si>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</si>
  <si>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</si>
  <si>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</si>
  <si>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</si>
  <si>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</si>
  <si>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</si>
  <si>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</si>
  <si>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</si>
  <si>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</si>
  <si>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</si>
  <si>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</si>
  <si>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</si>
  <si>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</si>
  <si>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</si>
  <si>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</si>
  <si>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</si>
  <si>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</si>
  <si>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</si>
  <si>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</si>
  <si>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</si>
  <si>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</si>
  <si>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</si>
  <si>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</si>
  <si>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</si>
  <si>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</si>
  <si>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</si>
  <si>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</si>
  <si>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</si>
  <si>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</si>
  <si>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</si>
  <si>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</si>
  <si>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</si>
  <si>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</si>
  <si>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</si>
  <si>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</si>
  <si>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</si>
  <si>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</si>
  <si>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</si>
  <si>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</si>
  <si>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</si>
  <si>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</si>
  <si>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</si>
  <si>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</si>
  <si>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</si>
  <si>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</si>
  <si>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</si>
  <si>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</si>
  <si>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</si>
  <si>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</si>
  <si>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</si>
  <si>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</si>
  <si>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</si>
  <si>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</si>
  <si>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</si>
  <si>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</si>
  <si>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</si>
  <si>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</si>
  <si>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</si>
  <si>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</si>
  <si>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</si>
  <si>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</si>
  <si>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</si>
  <si>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</si>
  <si>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</si>
  <si>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</si>
  <si>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</si>
  <si>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</si>
  <si>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</si>
  <si>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</si>
  <si>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</si>
  <si>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</si>
  <si>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</si>
  <si>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</si>
  <si>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</si>
  <si>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</si>
  <si>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</si>
  <si>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</si>
  <si>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</si>
  <si>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</si>
  <si>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</si>
  <si>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</si>
  <si>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</si>
  <si>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</si>
  <si>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</si>
  <si>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</si>
  <si>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</si>
  <si>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</si>
  <si>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</si>
  <si>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</si>
  <si>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</si>
  <si>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</si>
  <si>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</si>
  <si>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</si>
  <si>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</si>
  <si>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</si>
  <si>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</si>
  <si>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</si>
  <si>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</si>
  <si>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</si>
  <si>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</si>
  <si>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</si>
  <si>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</si>
  <si>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</si>
  <si>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</si>
  <si>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</si>
  <si>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</si>
  <si>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</si>
  <si>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</si>
  <si>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</si>
  <si>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</si>
  <si>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</si>
  <si>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</si>
  <si>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</si>
  <si>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</si>
  <si>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</si>
  <si>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</si>
  <si>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</si>
  <si>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</si>
  <si>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</si>
  <si>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</si>
  <si>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</si>
  <si>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</si>
  <si>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</si>
  <si>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</si>
  <si>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</si>
  <si>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</si>
  <si>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</si>
  <si>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</si>
  <si>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</si>
  <si>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</si>
  <si>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</si>
  <si>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</si>
  <si>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</si>
  <si>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</si>
  <si>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</si>
  <si>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</si>
  <si>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</si>
  <si>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</si>
  <si>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</si>
  <si>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</si>
  <si>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</si>
  <si>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</si>
  <si>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</si>
  <si>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</si>
  <si>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</si>
  <si>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</si>
  <si>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</si>
  <si>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</si>
  <si>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</si>
  <si>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</si>
  <si>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</si>
  <si>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</si>
  <si>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</si>
  <si>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</si>
  <si>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</si>
  <si>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</si>
  <si>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</si>
  <si>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</si>
  <si>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</si>
  <si>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</si>
  <si>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</si>
  <si>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</si>
  <si>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</si>
  <si>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</si>
  <si>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</si>
  <si>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</si>
  <si>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</si>
  <si>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</si>
  <si>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</si>
  <si>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</si>
  <si>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</si>
  <si>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</si>
  <si>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</si>
  <si>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</si>
  <si>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</si>
  <si>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</si>
  <si>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</si>
  <si>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</si>
  <si>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</si>
  <si>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</si>
  <si>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</si>
  <si>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</si>
  <si>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</si>
  <si>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</si>
  <si>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</si>
  <si>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</si>
  <si>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</si>
  <si>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</si>
  <si>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</si>
  <si>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</si>
  <si>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</si>
  <si>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</si>
  <si>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</si>
  <si>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</si>
  <si>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</si>
  <si>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</si>
  <si>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</si>
  <si>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</si>
  <si>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</si>
  <si>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</si>
  <si>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</si>
  <si>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</si>
  <si>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</si>
  <si>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</si>
  <si>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</si>
  <si>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</si>
  <si>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</si>
  <si>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</si>
  <si>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</si>
  <si>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</si>
  <si>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</si>
  <si>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</si>
  <si>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</si>
  <si>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</si>
  <si>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</si>
  <si>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</si>
  <si>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</si>
  <si>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</si>
  <si>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</si>
  <si>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</si>
  <si>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</si>
  <si>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</si>
  <si>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</si>
  <si>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</si>
  <si>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</si>
  <si>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</si>
  <si>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</si>
  <si>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</si>
  <si>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</si>
  <si>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</si>
  <si>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</si>
  <si>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</si>
  <si>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</si>
  <si>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</si>
  <si>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</si>
  <si>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</si>
  <si>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</si>
  <si>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</si>
  <si>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</si>
  <si>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</si>
  <si>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</si>
  <si>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</si>
  <si>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</si>
  <si>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</si>
  <si>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</si>
  <si>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</si>
  <si>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</si>
  <si>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</si>
  <si>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</si>
  <si>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</si>
  <si>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</si>
  <si>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</si>
  <si>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</si>
  <si>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</si>
  <si>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</si>
  <si>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</si>
  <si>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</si>
  <si>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</si>
  <si>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</si>
  <si>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</si>
  <si>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</si>
  <si>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</si>
  <si>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</si>
  <si>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</si>
  <si>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</si>
  <si>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</si>
  <si>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</si>
  <si>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</si>
  <si>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</si>
  <si>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</si>
  <si>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</si>
  <si>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</si>
  <si>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</si>
  <si>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</si>
  <si>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</si>
  <si>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</si>
  <si>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</si>
  <si>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</si>
  <si>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</si>
  <si>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</si>
  <si>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</si>
  <si>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</si>
  <si>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</si>
  <si>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</si>
  <si>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</si>
  <si>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</si>
  <si>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</si>
  <si>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</si>
  <si>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</si>
  <si>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</si>
  <si>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</si>
  <si>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</si>
  <si>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</si>
  <si>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</si>
  <si>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</si>
  <si>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</si>
  <si>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</si>
  <si>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</si>
  <si>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</si>
  <si>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</si>
  <si>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</si>
  <si>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</si>
  <si>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</si>
  <si>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</si>
  <si>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</si>
  <si>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</si>
  <si>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</si>
  <si>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</si>
  <si>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</si>
  <si>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</si>
  <si>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</si>
  <si>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</si>
  <si>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</si>
  <si>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</si>
  <si>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</si>
  <si>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</si>
  <si>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</si>
  <si>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</si>
  <si>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</si>
  <si>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</si>
  <si>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</si>
  <si>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</si>
  <si>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</si>
  <si>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</si>
  <si>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</si>
  <si>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</si>
  <si>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</si>
  <si>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</si>
  <si>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</si>
  <si>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</si>
  <si>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</si>
  <si>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</si>
  <si>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</si>
  <si>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</si>
  <si>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</si>
  <si>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</si>
  <si>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</si>
  <si>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</si>
  <si>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</si>
  <si>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</si>
  <si>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</si>
  <si>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</si>
  <si>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</si>
  <si>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</si>
  <si>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</si>
  <si>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</si>
  <si>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</si>
  <si>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</si>
  <si>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</si>
  <si>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</si>
  <si>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</si>
  <si>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</si>
  <si>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</si>
  <si>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</si>
  <si>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</si>
  <si>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</si>
  <si>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</si>
  <si>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</si>
  <si>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</si>
  <si>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</si>
  <si>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</si>
  <si>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</si>
  <si>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</si>
  <si>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</si>
  <si>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</si>
  <si>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</si>
  <si>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</si>
  <si>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</si>
  <si>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</si>
  <si>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</si>
  <si>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</si>
  <si>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</si>
  <si>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</si>
  <si>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</si>
  <si>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</si>
  <si>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</si>
  <si>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</si>
  <si>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</si>
  <si>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</si>
  <si>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</si>
  <si>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</si>
  <si>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</si>
  <si>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</si>
  <si>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</si>
  <si>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</si>
  <si>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</si>
  <si>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</si>
  <si>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</si>
  <si>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</si>
  <si>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</si>
  <si>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</si>
  <si>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</si>
  <si>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</si>
  <si>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</si>
  <si>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</si>
  <si>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</si>
  <si>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</si>
  <si>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</si>
  <si>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</si>
  <si>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</si>
  <si>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</si>
  <si>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</si>
  <si>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</si>
  <si>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</si>
  <si>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</si>
  <si>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</si>
  <si>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</si>
  <si>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</si>
  <si>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</si>
  <si>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</si>
  <si>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</si>
  <si>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</si>
  <si>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</si>
  <si>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</si>
  <si>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</si>
  <si>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</si>
  <si>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</si>
  <si>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</si>
  <si>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</si>
  <si>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</si>
  <si>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</si>
  <si>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</si>
  <si>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</si>
  <si>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</si>
  <si>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</si>
  <si>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</si>
  <si>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</si>
  <si>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</si>
  <si>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</si>
  <si>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</si>
  <si>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</si>
  <si>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</si>
  <si>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</si>
  <si>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</si>
  <si>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</si>
  <si>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</si>
  <si>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</si>
  <si>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</si>
  <si>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</si>
  <si>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</si>
  <si>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</si>
  <si>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</si>
  <si>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</si>
  <si>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</si>
  <si>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</si>
  <si>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</si>
  <si>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</si>
  <si>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</si>
  <si>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</si>
  <si>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</si>
  <si>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</si>
  <si>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</si>
  <si>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</si>
  <si>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</si>
  <si>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</si>
  <si>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</si>
  <si>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</si>
  <si>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</si>
  <si>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</si>
  <si>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</si>
  <si>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</si>
  <si>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</si>
  <si>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</si>
  <si>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</si>
  <si>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</si>
  <si>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</si>
  <si>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</si>
  <si>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</si>
  <si>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</si>
  <si>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</si>
  <si>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</si>
  <si>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</si>
  <si>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</si>
  <si>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</si>
  <si>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</si>
  <si>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</si>
  <si>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</si>
  <si>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</si>
  <si>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</si>
  <si>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</si>
  <si>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</si>
  <si>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</si>
  <si>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</si>
  <si>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</si>
  <si>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</si>
  <si>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</si>
  <si>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</si>
  <si>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</si>
  <si>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</si>
  <si>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</si>
  <si>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</si>
  <si>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</si>
  <si>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</si>
  <si>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</si>
  <si>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</si>
  <si>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</si>
  <si>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</si>
  <si>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</si>
  <si>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</si>
  <si>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</si>
  <si>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</si>
  <si>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</si>
  <si>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</si>
  <si>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</si>
  <si>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</si>
  <si>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</si>
  <si>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</si>
  <si>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</si>
  <si>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</si>
  <si>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</si>
  <si>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</si>
  <si>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</si>
  <si>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</si>
  <si>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</si>
  <si>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</si>
  <si>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</si>
  <si>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</si>
  <si>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</si>
  <si>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</si>
  <si>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</si>
  <si>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</si>
  <si>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</si>
  <si>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</si>
  <si>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</si>
  <si>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</si>
  <si>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</si>
  <si>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</si>
  <si>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</si>
  <si>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</si>
  <si>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</si>
  <si>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</si>
  <si>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</si>
  <si>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</si>
  <si>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</si>
  <si>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</si>
  <si>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</si>
  <si>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</si>
  <si>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</si>
  <si>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</si>
  <si>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</si>
  <si>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</si>
  <si>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</si>
  <si>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</si>
  <si>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</si>
  <si>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</si>
  <si>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</si>
  <si>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</si>
  <si>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</si>
  <si>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</si>
  <si>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</si>
  <si>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</si>
  <si>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</si>
  <si>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</si>
  <si>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</si>
  <si>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</si>
  <si>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</si>
  <si>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</si>
  <si>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</si>
  <si>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</si>
  <si>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</si>
  <si>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</si>
  <si>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</si>
  <si>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</si>
  <si>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</si>
  <si>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</si>
  <si>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</si>
  <si>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</si>
  <si>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</si>
  <si>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</si>
  <si>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</si>
  <si>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</si>
  <si>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</si>
  <si>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</si>
  <si>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</si>
  <si>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</si>
  <si>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</si>
  <si>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</si>
  <si>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</si>
  <si>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</si>
  <si>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</si>
  <si>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</si>
  <si>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</si>
  <si>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</si>
  <si>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</si>
  <si>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</si>
  <si>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</si>
  <si>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</si>
  <si>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</si>
  <si>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</si>
  <si>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</si>
  <si>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</si>
  <si>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</si>
  <si>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</si>
  <si>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</si>
  <si>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</si>
  <si>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</si>
  <si>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</si>
  <si>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</si>
  <si>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</si>
  <si>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</si>
  <si>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</si>
  <si>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</si>
  <si>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</si>
  <si>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</si>
  <si>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</si>
  <si>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</si>
  <si>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</si>
  <si>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</si>
  <si>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</si>
  <si>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</si>
  <si>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</si>
  <si>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</si>
  <si>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</si>
  <si>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</si>
  <si>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</si>
  <si>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</si>
  <si>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</si>
  <si>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</si>
  <si>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</si>
  <si>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</si>
  <si>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</si>
  <si>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</si>
  <si>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</si>
  <si>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</si>
  <si>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</si>
  <si>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</si>
  <si>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</si>
  <si>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</si>
  <si>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</si>
  <si>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</si>
  <si>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</si>
  <si>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</si>
  <si>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</si>
  <si>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</si>
  <si>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</si>
  <si>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</si>
  <si>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</si>
  <si>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</si>
  <si>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</si>
  <si>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</si>
  <si>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</si>
  <si>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</si>
  <si>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</si>
  <si>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</si>
  <si>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</si>
  <si>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</si>
  <si>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</si>
  <si>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</si>
  <si>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</si>
  <si>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</si>
  <si>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</si>
  <si>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</si>
  <si>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</si>
  <si>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</si>
  <si>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</si>
  <si>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</si>
  <si>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</si>
  <si>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</si>
  <si>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</si>
  <si>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</si>
  <si>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</si>
  <si>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</si>
  <si>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</si>
  <si>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</si>
  <si>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</si>
  <si>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</si>
  <si>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</si>
  <si>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</si>
  <si>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</si>
  <si>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</si>
  <si>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</si>
  <si>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</si>
  <si>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</si>
  <si>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</si>
  <si>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</si>
  <si>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</si>
  <si>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</si>
  <si>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</si>
  <si>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</si>
  <si>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</si>
  <si>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</si>
  <si>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</si>
  <si>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</si>
  <si>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</si>
  <si>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</si>
  <si>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</si>
  <si>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</si>
  <si>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</si>
  <si>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</si>
  <si>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</si>
  <si>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</si>
  <si>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</si>
  <si>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</si>
  <si>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</si>
  <si>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</si>
  <si>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</si>
  <si>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</si>
  <si>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</si>
  <si>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</si>
  <si>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</si>
  <si>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</si>
  <si>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</si>
  <si>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</si>
  <si>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</si>
  <si>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</si>
  <si>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</si>
  <si>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</si>
  <si>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</si>
  <si>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</si>
  <si>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</si>
  <si>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</si>
  <si>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</si>
  <si>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</si>
  <si>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</si>
  <si>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</si>
  <si>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</si>
  <si>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</si>
  <si>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</si>
  <si>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</si>
  <si>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</si>
  <si>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</si>
  <si>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</si>
  <si>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</si>
  <si>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</si>
  <si>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</si>
  <si>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</si>
  <si>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</si>
  <si>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</si>
  <si>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</si>
  <si>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</si>
  <si>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</si>
  <si>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</si>
  <si>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</si>
  <si>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</si>
  <si>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</si>
  <si>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</si>
  <si>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</si>
  <si>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</si>
  <si>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</si>
  <si>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</si>
  <si>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</si>
  <si>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</si>
  <si>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</si>
  <si>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</si>
  <si>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</si>
  <si>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</si>
  <si>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</si>
  <si>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</si>
  <si>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</si>
  <si>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</si>
  <si>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</si>
  <si>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</si>
  <si>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</si>
  <si>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</si>
  <si>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</si>
  <si>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</si>
  <si>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</si>
  <si>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</si>
  <si>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</si>
  <si>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</si>
  <si>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</si>
  <si>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</si>
  <si>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</si>
  <si>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</si>
  <si>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</si>
  <si>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</si>
  <si>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</si>
  <si>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</si>
  <si>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</si>
  <si>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</si>
  <si>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</si>
  <si>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</si>
  <si>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</si>
  <si>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</si>
  <si>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</si>
  <si>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</si>
  <si>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</si>
  <si>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</si>
  <si>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</si>
  <si>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</si>
  <si>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</si>
  <si>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</si>
  <si>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</si>
  <si>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</si>
  <si>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</si>
  <si>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</si>
  <si>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</si>
  <si>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</si>
  <si>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</si>
  <si>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</si>
  <si>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</si>
  <si>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</si>
  <si>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</si>
  <si>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</si>
  <si>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</si>
  <si>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</si>
  <si>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</si>
  <si>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</si>
  <si>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</si>
  <si>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</si>
  <si>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</si>
  <si>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</si>
  <si>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</si>
  <si>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</si>
  <si>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</si>
  <si>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</si>
  <si>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</si>
  <si>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</si>
  <si>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</si>
  <si>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</si>
  <si>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</si>
  <si>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</si>
  <si>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</si>
  <si>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</si>
  <si>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</si>
  <si>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</si>
  <si>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</si>
  <si>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</si>
  <si>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</si>
  <si>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</si>
  <si>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</si>
  <si>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</si>
  <si>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</si>
  <si>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</si>
  <si>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</si>
  <si>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</si>
  <si>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</si>
  <si>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</si>
  <si>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</si>
  <si>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</si>
  <si>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</si>
  <si>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</si>
  <si>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</si>
  <si>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</si>
  <si>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</si>
  <si>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</si>
  <si>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</si>
  <si>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</si>
  <si>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</si>
  <si>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</si>
  <si>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</si>
  <si>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</si>
  <si>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</si>
  <si>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</si>
  <si>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</si>
  <si>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</si>
  <si>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</si>
  <si>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</si>
  <si>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</si>
  <si>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</si>
  <si>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</si>
  <si>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</si>
  <si>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</si>
  <si>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</si>
  <si>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</si>
  <si>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</si>
  <si>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</si>
  <si>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</si>
  <si>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</si>
  <si>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</si>
  <si>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</si>
  <si>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</si>
  <si>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</si>
  <si>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</si>
  <si>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</si>
  <si>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</si>
  <si>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</si>
  <si>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</si>
  <si>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</si>
  <si>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</si>
  <si>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</si>
  <si>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</si>
  <si>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</si>
  <si>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</si>
  <si>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</si>
  <si>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</si>
  <si>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</si>
  <si>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</si>
  <si>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</si>
  <si>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</si>
  <si>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</si>
  <si>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</si>
  <si>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</si>
  <si>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</si>
  <si>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</si>
  <si>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</si>
  <si>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</si>
  <si>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</si>
  <si>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</si>
  <si>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</si>
  <si>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</si>
  <si>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</si>
  <si>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</si>
  <si>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</si>
  <si>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</si>
  <si>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</si>
  <si>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</si>
  <si>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</si>
  <si>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</si>
  <si>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</si>
  <si>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</si>
  <si>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</si>
  <si>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</si>
  <si>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</si>
  <si>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</si>
  <si>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</si>
  <si>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</si>
  <si>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</si>
  <si>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</si>
  <si>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</si>
  <si>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</si>
  <si>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</si>
  <si>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</si>
  <si>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</si>
  <si>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</si>
  <si>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</si>
  <si>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</si>
  <si>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</si>
  <si>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</si>
  <si>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</si>
  <si>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</si>
  <si>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</si>
  <si>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</si>
  <si>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</si>
  <si>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</si>
  <si>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</si>
  <si>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</si>
  <si>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</si>
  <si>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</si>
  <si>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</si>
  <si>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</si>
  <si>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</si>
  <si>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</si>
  <si>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</si>
  <si>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</si>
  <si>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</si>
  <si>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</si>
  <si>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</si>
  <si>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</si>
  <si>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</si>
  <si>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</si>
  <si>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</si>
  <si>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</si>
  <si>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</si>
  <si>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</si>
  <si>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</si>
  <si>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</si>
  <si>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</si>
  <si>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</si>
  <si>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</si>
  <si>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</si>
  <si>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</si>
  <si>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</si>
  <si>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</si>
  <si>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</si>
  <si>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</si>
  <si>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</si>
  <si>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</si>
  <si>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</si>
  <si>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</si>
  <si>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</si>
  <si>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</si>
  <si>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</si>
  <si>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</si>
  <si>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</si>
  <si>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</si>
  <si>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</si>
  <si>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</si>
  <si>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</si>
  <si>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</si>
  <si>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</si>
  <si>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</si>
  <si>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</si>
  <si>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</si>
  <si>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</si>
  <si>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</si>
  <si>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</si>
  <si>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</si>
  <si>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</si>
  <si>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</si>
  <si>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</si>
  <si>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</si>
  <si>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</si>
  <si>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</si>
  <si>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</si>
  <si>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</si>
  <si>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</si>
  <si>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</si>
  <si>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</si>
  <si>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</si>
  <si>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</si>
  <si>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</si>
  <si>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</si>
  <si>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</si>
  <si>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</si>
  <si>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</si>
  <si>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</si>
  <si>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</si>
  <si>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</si>
  <si>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</si>
  <si>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</si>
  <si>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</si>
  <si>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</si>
  <si>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</si>
  <si>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</si>
  <si>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</si>
  <si>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</si>
  <si>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</si>
  <si>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</si>
  <si>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</si>
  <si>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</si>
  <si>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</si>
  <si>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</si>
  <si>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</si>
  <si>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</si>
  <si>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</si>
  <si>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</si>
  <si>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</si>
  <si>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</si>
  <si>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</si>
  <si>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</si>
  <si>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</si>
  <si>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</si>
  <si>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</si>
  <si>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</si>
  <si>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</si>
  <si>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</si>
  <si>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</si>
  <si>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</si>
  <si>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</si>
  <si>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</si>
  <si>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</si>
  <si>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</si>
  <si>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</si>
  <si>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</si>
  <si>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</si>
  <si>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</si>
  <si>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</si>
  <si>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</si>
  <si>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</si>
  <si>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</si>
  <si>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</si>
  <si>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</si>
  <si>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</si>
  <si>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</si>
  <si>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</si>
  <si>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</si>
  <si>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</si>
  <si>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</si>
  <si>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</si>
  <si>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</si>
  <si>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</si>
  <si>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</si>
  <si>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</si>
  <si>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</si>
  <si>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</si>
  <si>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</si>
  <si>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</si>
  <si>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</si>
  <si>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</si>
  <si>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</si>
  <si>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</si>
  <si>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</si>
  <si>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</si>
  <si>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</si>
  <si>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</si>
  <si>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</si>
  <si>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</si>
  <si>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</si>
  <si>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</si>
  <si>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</si>
  <si>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</si>
  <si>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</si>
  <si>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</si>
  <si>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</si>
  <si>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</si>
  <si>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</si>
  <si>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</si>
  <si>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</si>
  <si>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</si>
  <si>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</si>
  <si>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</si>
  <si>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</si>
  <si>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</si>
  <si>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</si>
  <si>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</si>
  <si>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</si>
  <si>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</si>
  <si>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</si>
  <si>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</si>
  <si>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</si>
  <si>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</si>
  <si>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</si>
  <si>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</si>
  <si>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</si>
  <si>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</si>
  <si>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</si>
  <si>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</si>
  <si>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</si>
  <si>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</si>
  <si>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</si>
  <si>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</si>
  <si>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</si>
  <si>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</si>
  <si>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</si>
  <si>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</si>
  <si>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</si>
  <si>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</si>
  <si>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</si>
  <si>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</si>
  <si>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</si>
  <si>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</si>
  <si>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</si>
  <si>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</si>
  <si>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</si>
  <si>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</si>
  <si>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</si>
  <si>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</si>
  <si>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</si>
  <si>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</si>
  <si>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</si>
  <si>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</si>
  <si>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</si>
  <si>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</si>
  <si>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</si>
  <si>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</si>
  <si>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</si>
  <si>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</si>
  <si>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</si>
  <si>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</si>
  <si>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</si>
  <si>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</si>
  <si>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</si>
  <si>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</si>
  <si>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</si>
  <si>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</si>
  <si>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</si>
  <si>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</si>
  <si>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</si>
  <si>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</si>
  <si>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</si>
  <si>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</si>
  <si>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</si>
  <si>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</si>
  <si>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</si>
  <si>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</si>
  <si>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</si>
  <si>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</si>
  <si>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</si>
  <si>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</si>
  <si>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</si>
  <si>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</si>
  <si>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</si>
  <si>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</si>
  <si>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</si>
  <si>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</si>
  <si>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</si>
  <si>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</si>
  <si>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</si>
  <si>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</si>
  <si>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</si>
  <si>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</si>
  <si>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</si>
  <si>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</si>
  <si>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</si>
  <si>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</si>
  <si>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</si>
  <si>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</si>
  <si>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</si>
  <si>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</si>
  <si>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</si>
  <si>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</si>
  <si>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</si>
  <si>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</si>
  <si>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</si>
  <si>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</si>
  <si>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</si>
  <si>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</si>
  <si>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</si>
  <si>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</si>
  <si>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</si>
  <si>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</si>
  <si>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</si>
  <si>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</si>
  <si>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</si>
  <si>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</si>
  <si>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</si>
  <si>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</si>
  <si>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</si>
  <si>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</si>
  <si>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</si>
  <si>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</si>
  <si>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</si>
  <si>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</si>
  <si>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</si>
  <si>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</si>
  <si>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</si>
  <si>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</si>
  <si>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</si>
  <si>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</si>
  <si>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</si>
  <si>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</si>
  <si>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</si>
  <si>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</si>
  <si>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</si>
  <si>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</si>
  <si>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</si>
  <si>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</si>
  <si>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</si>
  <si>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</si>
  <si>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</si>
  <si>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</si>
  <si>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</si>
  <si>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</si>
  <si>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</si>
  <si>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</si>
  <si>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</si>
  <si>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</si>
  <si>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</si>
  <si>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</si>
  <si>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</si>
  <si>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</si>
  <si>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</si>
  <si>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</si>
  <si>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</si>
  <si>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</si>
  <si>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</si>
  <si>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</si>
  <si>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</si>
  <si>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</si>
  <si>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</si>
  <si>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</si>
  <si>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</si>
  <si>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</si>
  <si>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</si>
  <si>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</si>
  <si>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</si>
  <si>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</si>
  <si>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</si>
  <si>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</si>
  <si>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</si>
  <si>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</si>
  <si>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</si>
  <si>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</si>
  <si>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</si>
  <si>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</si>
  <si>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</si>
  <si>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</si>
  <si>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</si>
  <si>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</si>
  <si>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</si>
  <si>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</si>
  <si>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</si>
  <si>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</si>
  <si>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</si>
  <si>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</si>
  <si>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</si>
  <si>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</si>
  <si>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</si>
  <si>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</si>
  <si>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</si>
  <si>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</si>
  <si>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</si>
  <si>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</si>
  <si>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</si>
  <si>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</si>
  <si>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</si>
  <si>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</si>
  <si>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</si>
  <si>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</si>
  <si>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</si>
  <si>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</si>
  <si>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</si>
  <si>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</si>
  <si>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</si>
  <si>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</si>
  <si>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</si>
  <si>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</si>
  <si>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</si>
  <si>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</si>
  <si>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</si>
  <si>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</si>
  <si>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</si>
  <si>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</si>
  <si>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</si>
  <si>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</si>
  <si>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</si>
  <si>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</si>
  <si>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</si>
  <si>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</si>
  <si>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</si>
  <si>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</si>
  <si>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</si>
  <si>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</si>
  <si>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</si>
  <si>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</si>
  <si>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</si>
  <si>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</si>
  <si>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</si>
  <si>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</si>
  <si>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</si>
  <si>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</si>
  <si>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</si>
  <si>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</si>
  <si>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</si>
  <si>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</si>
  <si>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</si>
  <si>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</si>
  <si>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</si>
  <si>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</si>
  <si>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</si>
  <si>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</si>
  <si>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</si>
  <si>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</si>
  <si>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</si>
  <si>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</si>
  <si>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</si>
  <si>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</si>
  <si>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</si>
  <si>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</si>
  <si>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</si>
  <si>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</si>
  <si>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</si>
  <si>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</si>
  <si>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</si>
  <si>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</si>
  <si>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</si>
  <si>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</si>
  <si>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</si>
  <si>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</si>
  <si>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</si>
  <si>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</si>
  <si>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</si>
  <si>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</si>
  <si>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</si>
  <si>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</si>
  <si>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</si>
  <si>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</si>
  <si>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</si>
  <si>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</si>
  <si>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</si>
  <si>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</si>
  <si>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</si>
  <si>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</si>
  <si>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</si>
  <si>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</si>
  <si>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</si>
  <si>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</si>
  <si>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</si>
  <si>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</si>
  <si>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</si>
  <si>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</si>
  <si>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</si>
  <si>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</si>
  <si>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</si>
  <si>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</si>
  <si>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</si>
  <si>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</si>
  <si>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</si>
  <si>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</si>
  <si>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</si>
  <si>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</si>
  <si>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</si>
  <si>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</si>
  <si>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</si>
  <si>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</si>
  <si>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</si>
  <si>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</si>
  <si>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</si>
  <si>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</si>
  <si>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</si>
  <si>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</si>
  <si>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</si>
  <si>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</si>
  <si>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</si>
  <si>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</si>
  <si>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</si>
  <si>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</si>
  <si>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</si>
  <si>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</si>
  <si>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</si>
  <si>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</si>
  <si>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</si>
  <si>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</si>
  <si>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</si>
  <si>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</si>
  <si>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</si>
  <si>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</si>
  <si>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</si>
  <si>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</si>
  <si>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</si>
  <si>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</si>
  <si>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</si>
  <si>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</si>
  <si>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</si>
  <si>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</si>
  <si>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</si>
  <si>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</si>
  <si>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</si>
  <si>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</si>
  <si>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</si>
  <si>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</si>
  <si>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</si>
  <si>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</si>
  <si>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</si>
  <si>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</si>
  <si>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</si>
  <si>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</si>
  <si>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</si>
  <si>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</si>
  <si>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</si>
  <si>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</si>
  <si>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</si>
  <si>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</si>
  <si>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</si>
  <si>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</si>
  <si>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</si>
  <si>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</si>
  <si>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</si>
  <si>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</si>
  <si>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</si>
  <si>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</si>
  <si>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</si>
  <si>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</si>
  <si>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</si>
  <si>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</si>
  <si>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</si>
  <si>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</si>
  <si>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</si>
  <si>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</si>
  <si>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</si>
  <si>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</si>
  <si>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</si>
  <si>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</si>
  <si>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</si>
  <si>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</si>
  <si>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</si>
  <si>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</si>
  <si>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</si>
  <si>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</si>
  <si>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</si>
  <si>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</si>
  <si>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</si>
  <si>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</si>
  <si>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</si>
  <si>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</si>
  <si>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</si>
  <si>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</si>
  <si>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</si>
  <si>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</si>
  <si>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</si>
  <si>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</si>
  <si>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</si>
  <si>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</si>
  <si>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</si>
  <si>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</si>
  <si>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</si>
  <si>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</si>
  <si>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</si>
  <si>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</si>
  <si>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</si>
  <si>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</si>
  <si>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</si>
  <si>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</si>
  <si>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</si>
  <si>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</si>
  <si>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</si>
  <si>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</si>
  <si>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</si>
  <si>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</si>
  <si>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</si>
  <si>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</si>
  <si>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</si>
  <si>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</si>
  <si>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</si>
  <si>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</si>
  <si>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</si>
  <si>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</si>
  <si>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</si>
  <si>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</si>
  <si>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</si>
  <si>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</si>
  <si>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</si>
  <si>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</si>
  <si>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</si>
  <si>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</si>
  <si>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</si>
  <si>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</si>
  <si>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</si>
  <si>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</si>
  <si>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</si>
  <si>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</si>
  <si>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</si>
  <si>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</si>
  <si>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</si>
  <si>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</si>
  <si>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</si>
  <si>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</si>
  <si>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</si>
  <si>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</si>
  <si>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</si>
  <si>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</si>
  <si>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</si>
  <si>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</si>
  <si>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</si>
  <si>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</si>
  <si>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</si>
  <si>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</si>
  <si>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</si>
  <si>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</si>
  <si>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</si>
  <si>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</si>
  <si>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</si>
  <si>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</si>
  <si>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</si>
  <si>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</si>
  <si>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</si>
  <si>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</si>
  <si>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</si>
  <si>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</si>
  <si>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</si>
  <si>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</si>
  <si>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</si>
  <si>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</si>
  <si>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</si>
  <si>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</si>
  <si>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</si>
  <si>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</si>
  <si>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</si>
  <si>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</si>
  <si>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</si>
  <si>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</si>
  <si>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</si>
  <si>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</si>
  <si>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</si>
  <si>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</si>
  <si>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</si>
  <si>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</si>
  <si>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</si>
  <si>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</si>
  <si>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</si>
  <si>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</si>
  <si>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</si>
  <si>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</si>
  <si>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</si>
  <si>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</si>
  <si>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</si>
  <si>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</si>
  <si>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</si>
  <si>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</si>
  <si>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</si>
  <si>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</si>
  <si>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</si>
  <si>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</si>
  <si>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</si>
  <si>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</si>
  <si>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</si>
  <si>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</si>
  <si>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</si>
  <si>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</si>
  <si>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</si>
  <si>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</si>
  <si>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</si>
  <si>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</si>
  <si>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</si>
  <si>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</si>
  <si>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</si>
  <si>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</si>
  <si>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</si>
  <si>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</si>
  <si>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</si>
  <si>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</si>
  <si>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</si>
  <si>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</si>
  <si>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</si>
  <si>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</si>
  <si>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</si>
  <si>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</si>
  <si>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</si>
  <si>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</si>
  <si>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</si>
  <si>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</si>
  <si>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</si>
  <si>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</si>
  <si>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</si>
  <si>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</si>
  <si>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</si>
  <si>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</si>
  <si>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</si>
  <si>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</si>
  <si>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</si>
  <si>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</si>
  <si>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</si>
  <si>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</si>
  <si>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</si>
  <si>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</si>
  <si>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</si>
  <si>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</si>
  <si>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</si>
  <si>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</si>
  <si>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</si>
  <si>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</si>
  <si>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</si>
  <si>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</si>
  <si>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</si>
  <si>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</si>
  <si>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</si>
  <si>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</si>
  <si>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</si>
  <si>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</si>
  <si>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</si>
  <si>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</si>
  <si>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</si>
  <si>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</si>
  <si>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</si>
  <si>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</si>
  <si>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</si>
  <si>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</si>
  <si>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</si>
  <si>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</si>
  <si>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</si>
  <si>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</si>
  <si>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</si>
  <si>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</si>
  <si>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</si>
  <si>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</si>
  <si>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</si>
  <si>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</si>
  <si>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</si>
  <si>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</si>
  <si>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</si>
  <si>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</si>
  <si>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</si>
  <si>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</si>
  <si>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</si>
  <si>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</si>
  <si>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</si>
  <si>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</si>
  <si>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</si>
  <si>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</si>
  <si>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</si>
  <si>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</si>
  <si>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</si>
  <si>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</si>
  <si>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</si>
  <si>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</si>
  <si>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</si>
  <si>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</si>
  <si>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</si>
  <si>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</si>
  <si>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</si>
  <si>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</si>
  <si>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</si>
  <si>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</si>
  <si>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</si>
  <si>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</si>
  <si>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</si>
  <si>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</si>
  <si>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</si>
  <si>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</si>
  <si>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</si>
  <si>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</si>
  <si>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</si>
  <si>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</si>
  <si>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</si>
  <si>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</si>
  <si>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</si>
  <si>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</si>
  <si>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</si>
  <si>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</si>
  <si>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</si>
  <si>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</si>
  <si>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</si>
  <si>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</si>
  <si>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</si>
  <si>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</si>
  <si>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</si>
  <si>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</si>
  <si>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</si>
  <si>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</si>
  <si>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</si>
  <si>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</si>
  <si>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</si>
  <si>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</si>
  <si>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</si>
  <si>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</si>
  <si>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</si>
  <si>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</si>
  <si>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</si>
  <si>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</si>
  <si>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</si>
  <si>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</si>
  <si>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</si>
  <si>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</si>
  <si>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</si>
  <si>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</si>
  <si>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</si>
  <si>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</si>
  <si>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</si>
  <si>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</si>
  <si>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</si>
  <si>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</si>
  <si>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</si>
  <si>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</si>
  <si>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</si>
  <si>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</si>
  <si>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</si>
  <si>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</si>
  <si>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</si>
  <si>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</si>
  <si>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</si>
  <si>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</si>
  <si>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</si>
  <si>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</si>
  <si>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</si>
  <si>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</si>
  <si>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</si>
  <si>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</si>
  <si>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</si>
  <si>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</si>
  <si>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</si>
  <si>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</si>
  <si>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</si>
  <si>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</si>
  <si>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</si>
  <si>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</si>
  <si>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</si>
  <si>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</si>
  <si>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</si>
  <si>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</si>
  <si>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</si>
  <si>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</si>
  <si>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</si>
  <si>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</si>
  <si>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</si>
  <si>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</si>
  <si>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</si>
  <si>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</si>
  <si>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</si>
  <si>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</si>
  <si>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</si>
  <si>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</si>
  <si>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</si>
  <si>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</si>
  <si>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</si>
  <si>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</si>
  <si>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</si>
  <si>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</si>
  <si>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</si>
  <si>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</si>
  <si>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</si>
  <si>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</si>
  <si>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</si>
  <si>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</si>
  <si>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</si>
  <si>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</si>
  <si>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</si>
  <si>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</si>
  <si>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</si>
  <si>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</si>
  <si>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</si>
  <si>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</si>
  <si>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</si>
  <si>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</si>
  <si>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</si>
  <si>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</si>
  <si>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</si>
  <si>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</si>
  <si>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</si>
  <si>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</si>
  <si>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</si>
  <si>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</si>
  <si>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</si>
  <si>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</si>
  <si>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</si>
  <si>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</si>
  <si>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</si>
  <si>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</si>
  <si>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</si>
  <si>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</si>
  <si>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</si>
  <si>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</si>
  <si>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</si>
  <si>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</si>
  <si>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</si>
  <si>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</si>
  <si>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</si>
  <si>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</si>
  <si>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</si>
  <si>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</si>
  <si>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</si>
  <si>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</si>
  <si>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</si>
  <si>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</si>
  <si>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</si>
  <si>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</si>
  <si>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</si>
  <si>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</si>
  <si>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</si>
  <si>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</si>
  <si>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</si>
  <si>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</si>
  <si>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</si>
  <si>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</si>
  <si>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</si>
  <si>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</si>
  <si>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</si>
  <si>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</si>
  <si>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</si>
  <si>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</si>
  <si>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</si>
  <si>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</si>
  <si>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</si>
  <si>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</si>
  <si>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</si>
  <si>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</si>
  <si>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</si>
  <si>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</si>
  <si>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</si>
  <si>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</si>
  <si>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</si>
  <si>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</si>
  <si>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</si>
  <si>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</si>
  <si>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</si>
  <si>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</si>
  <si>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</si>
  <si>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</si>
  <si>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</si>
  <si>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</si>
  <si>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</si>
  <si>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</si>
  <si>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</si>
  <si>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</si>
  <si>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</si>
  <si>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</si>
  <si>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</si>
  <si>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</si>
  <si>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</si>
  <si>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</si>
  <si>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</si>
  <si>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</si>
  <si>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</si>
  <si>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</si>
  <si>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</si>
  <si>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</si>
  <si>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</si>
  <si>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</si>
  <si>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</si>
  <si>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</si>
  <si>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</si>
  <si>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</si>
  <si>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</si>
  <si>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</si>
  <si>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</si>
  <si>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</si>
  <si>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</si>
  <si>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</si>
  <si>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</si>
  <si>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</si>
  <si>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</si>
  <si>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</si>
  <si>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</si>
  <si>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</si>
  <si>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</si>
  <si>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</si>
  <si>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</si>
  <si>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</si>
  <si>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</si>
  <si>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</si>
  <si>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</si>
  <si>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</si>
  <si>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</si>
  <si>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</si>
  <si>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</si>
  <si>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</si>
  <si>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</si>
  <si>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</si>
  <si>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</si>
  <si>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</si>
  <si>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</si>
  <si>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</si>
  <si>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</si>
  <si>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</si>
  <si>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</si>
  <si>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</si>
  <si>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</si>
  <si>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</si>
  <si>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</si>
  <si>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</si>
  <si>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</si>
  <si>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</si>
  <si>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</si>
  <si>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</si>
  <si>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</si>
  <si>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</si>
  <si>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</si>
  <si>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</si>
  <si>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</si>
  <si>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</si>
  <si>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</si>
  <si>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</si>
  <si>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</si>
  <si>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</si>
  <si>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</si>
  <si>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</si>
  <si>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</si>
  <si>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</si>
  <si>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</si>
  <si>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</si>
  <si>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</si>
  <si>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</si>
  <si>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</si>
  <si>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</si>
  <si>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</si>
  <si>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</si>
  <si>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</si>
  <si>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</si>
  <si>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</si>
  <si>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</si>
  <si>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</si>
  <si>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</si>
  <si>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</si>
  <si>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</si>
  <si>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</si>
  <si>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</si>
  <si>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</si>
  <si>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</si>
  <si>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</si>
  <si>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</si>
  <si>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</si>
  <si>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</si>
  <si>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</si>
  <si>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</si>
  <si>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</si>
  <si>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</si>
  <si>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</si>
  <si>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</si>
  <si>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</si>
  <si>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</si>
  <si>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</si>
  <si>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</si>
  <si>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</si>
  <si>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</si>
  <si>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</si>
  <si>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</si>
  <si>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</si>
  <si>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</si>
  <si>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</si>
  <si>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</si>
  <si>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</si>
  <si>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</si>
  <si>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</si>
  <si>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</si>
  <si>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</si>
  <si>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</si>
  <si>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</si>
  <si>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</si>
  <si>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</si>
  <si>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</si>
  <si>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</si>
  <si>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</si>
  <si>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</si>
  <si>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</si>
  <si>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</si>
  <si>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</si>
  <si>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</si>
  <si>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</si>
  <si>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</si>
  <si>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</si>
  <si>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</si>
  <si>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</si>
  <si>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</si>
  <si>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</si>
  <si>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</si>
  <si>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</si>
  <si>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</si>
  <si>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</si>
  <si>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</si>
  <si>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</si>
  <si>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</si>
  <si>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</si>
  <si>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</si>
  <si>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</si>
  <si>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</si>
  <si>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</si>
  <si>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</si>
  <si>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</si>
  <si>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</si>
  <si>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</si>
  <si>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</si>
  <si>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</si>
  <si>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</si>
  <si>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</si>
  <si>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</si>
  <si>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</si>
  <si>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</si>
  <si>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</si>
  <si>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</si>
  <si>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</si>
  <si>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</si>
  <si>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</si>
  <si>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</si>
  <si>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</si>
  <si>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</si>
  <si>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</si>
  <si>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</si>
  <si>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</si>
  <si>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</si>
  <si>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</si>
  <si>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</si>
  <si>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</si>
  <si>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</si>
  <si>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</si>
  <si>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</si>
  <si>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</si>
  <si>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</si>
  <si>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</si>
  <si>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</si>
  <si>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</si>
  <si>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</si>
  <si>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</si>
  <si>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</si>
  <si>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</si>
  <si>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</si>
  <si>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</si>
  <si>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</si>
  <si>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</si>
  <si>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</si>
  <si>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</si>
  <si>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</si>
  <si>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</si>
  <si>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</si>
  <si>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</si>
  <si>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</si>
  <si>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</si>
  <si>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</si>
  <si>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</si>
  <si>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</si>
  <si>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</si>
  <si>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</si>
  <si>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</si>
  <si>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</si>
  <si>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</si>
  <si>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</si>
  <si>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</si>
  <si>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</si>
  <si>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</si>
  <si>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</si>
  <si>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</si>
  <si>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</si>
  <si>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</si>
  <si>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</si>
  <si>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</si>
  <si>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</si>
  <si>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</si>
  <si>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</si>
  <si>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</si>
  <si>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</si>
  <si>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</si>
  <si>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</si>
  <si>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</si>
  <si>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</si>
  <si>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</si>
  <si>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</si>
  <si>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</si>
  <si>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</si>
  <si>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</si>
  <si>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</si>
  <si>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</si>
  <si>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</si>
  <si>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</si>
  <si>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</si>
  <si>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</si>
  <si>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</si>
  <si>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</si>
  <si>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</si>
  <si>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</si>
  <si>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</si>
  <si>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</si>
  <si>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</si>
  <si>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</si>
  <si>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</si>
  <si>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</si>
  <si>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</si>
  <si>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</si>
  <si>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</si>
  <si>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</si>
  <si>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</si>
  <si>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</si>
  <si>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</si>
  <si>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</si>
  <si>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</si>
  <si>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</si>
  <si>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</si>
  <si>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</si>
  <si>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</si>
  <si>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</si>
  <si>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</si>
  <si>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</si>
  <si>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</si>
  <si>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</si>
  <si>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</si>
  <si>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</si>
  <si>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</si>
  <si>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</si>
  <si>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</si>
  <si>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</si>
  <si>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</si>
  <si>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</si>
  <si>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</si>
  <si>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</si>
  <si>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</si>
  <si>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</si>
  <si>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</si>
  <si>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</si>
  <si>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</si>
  <si>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</si>
  <si>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</si>
  <si>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</si>
  <si>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</si>
  <si>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</si>
  <si>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</si>
  <si>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</si>
  <si>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</si>
  <si>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</si>
  <si>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</si>
  <si>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</si>
  <si>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</si>
  <si>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</si>
  <si>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</si>
  <si>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</si>
  <si>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</si>
  <si>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</si>
  <si>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</si>
  <si>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</si>
  <si>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</si>
  <si>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</si>
  <si>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</si>
  <si>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</si>
  <si>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</si>
  <si>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</si>
  <si>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</si>
  <si>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</si>
  <si>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</si>
  <si>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</si>
  <si>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</si>
  <si>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</si>
  <si>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</si>
  <si>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</si>
  <si>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</si>
  <si>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</si>
  <si>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</si>
  <si>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</si>
  <si>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</si>
  <si>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</si>
  <si>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</si>
  <si>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</si>
  <si>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</si>
  <si>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</si>
  <si>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</si>
  <si>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</si>
  <si>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</si>
  <si>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</si>
  <si>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</si>
  <si>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</si>
  <si>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</si>
  <si>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</si>
  <si>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</si>
  <si>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</si>
  <si>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</si>
  <si>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</si>
  <si>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</si>
  <si>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</si>
  <si>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</si>
  <si>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</si>
  <si>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</si>
  <si>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</si>
  <si>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</si>
  <si>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</si>
  <si>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</si>
  <si>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</si>
  <si>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</si>
  <si>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</si>
  <si>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</si>
  <si>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</si>
  <si>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</si>
  <si>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</si>
  <si>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</si>
  <si>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</si>
  <si>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</si>
  <si>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</si>
  <si>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</si>
  <si>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</si>
  <si>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</si>
  <si>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</si>
  <si>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</si>
  <si>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</si>
  <si>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</si>
  <si>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</si>
  <si>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</si>
  <si>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</si>
  <si>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</si>
  <si>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</si>
  <si>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</si>
  <si>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</si>
  <si>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</si>
  <si>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</si>
  <si>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</si>
  <si>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</si>
  <si>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</si>
  <si>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</si>
  <si>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</si>
  <si>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</si>
  <si>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</si>
  <si>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</si>
  <si>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</si>
  <si>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</si>
  <si>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</si>
  <si>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</si>
  <si>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</si>
  <si>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</si>
  <si>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</si>
  <si>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</si>
  <si>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</si>
  <si>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</si>
  <si>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</si>
  <si>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</si>
  <si>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</si>
  <si>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</si>
  <si>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</si>
  <si>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</si>
  <si>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</si>
  <si>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</si>
  <si>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</si>
  <si>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</si>
  <si>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</si>
  <si>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</si>
  <si>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</si>
  <si>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</si>
  <si>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</si>
  <si>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</si>
  <si>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</si>
  <si>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</si>
  <si>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</si>
  <si>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</si>
  <si>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</si>
  <si>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</si>
  <si>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</si>
  <si>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</si>
  <si>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</si>
  <si>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</si>
  <si>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</si>
  <si>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</si>
  <si>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</si>
  <si>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</si>
  <si>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</si>
  <si>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</si>
  <si>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</si>
  <si>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</si>
  <si>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</si>
  <si>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</si>
  <si>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</si>
  <si>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</si>
  <si>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</si>
  <si>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</si>
  <si>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</si>
  <si>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</si>
  <si>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</si>
  <si>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</si>
  <si>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</si>
  <si>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</si>
  <si>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</si>
  <si>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</si>
  <si>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</si>
  <si>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</si>
  <si>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</si>
  <si>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</si>
  <si>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</si>
  <si>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</si>
  <si>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</si>
  <si>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</si>
  <si>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</si>
  <si>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</si>
  <si>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</si>
  <si>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</si>
  <si>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</si>
  <si>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</si>
  <si>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</si>
  <si>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</si>
  <si>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</si>
  <si>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</si>
  <si>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</si>
  <si>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</si>
  <si>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</si>
  <si>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</si>
  <si>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</si>
  <si>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</si>
  <si>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</si>
  <si>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</si>
  <si>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</si>
  <si>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</si>
  <si>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</si>
  <si>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</si>
  <si>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</si>
  <si>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</si>
  <si>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</si>
  <si>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</si>
  <si>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</si>
  <si>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</si>
  <si>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</si>
  <si>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</si>
  <si>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</si>
  <si>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</si>
  <si>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</si>
  <si>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</si>
  <si>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</si>
  <si>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</si>
  <si>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</si>
  <si>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</si>
  <si>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</si>
  <si>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</si>
  <si>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</si>
  <si>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</si>
  <si>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</si>
  <si>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</si>
  <si>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</si>
  <si>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</si>
  <si>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</si>
  <si>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</si>
  <si>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</si>
  <si>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</si>
  <si>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</si>
  <si>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</si>
  <si>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</si>
  <si>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</si>
  <si>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</si>
  <si>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</si>
  <si>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</si>
  <si>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</si>
  <si>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</si>
  <si>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</si>
  <si>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</si>
  <si>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</si>
  <si>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</si>
  <si>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</si>
  <si>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</si>
  <si>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</si>
  <si>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</si>
  <si>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</si>
  <si>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</si>
  <si>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</si>
  <si>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</si>
  <si>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</si>
  <si>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</si>
  <si>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</si>
  <si>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</si>
  <si>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</si>
  <si>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</si>
  <si>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</si>
  <si>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</si>
  <si>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</si>
  <si>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</si>
  <si>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</si>
  <si>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</si>
  <si>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</si>
  <si>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</si>
  <si>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</si>
  <si>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</si>
  <si>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</si>
  <si>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</si>
  <si>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</si>
  <si>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</si>
  <si>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</si>
  <si>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</si>
  <si>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</si>
  <si>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</si>
  <si>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</si>
  <si>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</si>
  <si>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</si>
  <si>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</si>
  <si>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</si>
  <si>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</si>
  <si>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</si>
  <si>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</si>
  <si>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</si>
  <si>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</si>
  <si>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</si>
  <si>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</si>
  <si>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</si>
  <si>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</si>
  <si>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</si>
  <si>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</si>
  <si>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</si>
  <si>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</si>
  <si>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</si>
  <si>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</si>
  <si>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</si>
  <si>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</si>
  <si>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</si>
  <si>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</si>
  <si>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</si>
  <si>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</si>
  <si>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</si>
  <si>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</si>
  <si>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</si>
  <si>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</si>
  <si>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</si>
  <si>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</si>
  <si>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</si>
  <si>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</si>
  <si>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</si>
  <si>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</si>
  <si>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</si>
  <si>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</si>
  <si>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</si>
  <si>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</si>
  <si>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</si>
  <si>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</si>
  <si>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</si>
  <si>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</si>
  <si>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</si>
  <si>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</si>
  <si>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</si>
  <si>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</si>
  <si>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</si>
  <si>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</si>
  <si>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</si>
  <si>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</si>
  <si>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</si>
  <si>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</si>
  <si>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</si>
  <si>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</si>
  <si>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</si>
  <si>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</si>
  <si>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</si>
  <si>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</si>
  <si>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</si>
  <si>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</si>
  <si>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</si>
  <si>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</si>
  <si>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</si>
  <si>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</si>
  <si>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</si>
  <si>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</si>
  <si>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</si>
  <si>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</si>
  <si>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</si>
  <si>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</si>
  <si>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</si>
  <si>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</si>
  <si>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</si>
  <si>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</si>
  <si>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</si>
  <si>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</si>
  <si>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</si>
  <si>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</si>
  <si>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</si>
  <si>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</si>
  <si>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</si>
  <si>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</si>
  <si>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</si>
  <si>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</si>
  <si>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</si>
  <si>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</si>
  <si>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</si>
  <si>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</si>
  <si>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</si>
  <si>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</si>
  <si>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</si>
  <si>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</si>
  <si>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</si>
  <si>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</si>
  <si>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</si>
  <si>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</si>
  <si>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</si>
  <si>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</si>
  <si>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</si>
  <si>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</si>
  <si>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</si>
  <si>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</si>
  <si>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</si>
  <si>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</si>
  <si>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</si>
  <si>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</si>
  <si>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</si>
  <si>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</si>
  <si>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</si>
  <si>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</si>
  <si>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</si>
  <si>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</si>
  <si>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</si>
  <si>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</si>
  <si>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</si>
  <si>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</si>
  <si>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</si>
  <si>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</si>
  <si>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</si>
  <si>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</si>
  <si>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</si>
  <si>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</si>
  <si>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</si>
  <si>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</si>
  <si>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</si>
  <si>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</si>
  <si>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</si>
  <si>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</si>
  <si>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</si>
  <si>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</si>
  <si>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</si>
  <si>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</si>
  <si>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</si>
  <si>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</si>
  <si>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</si>
  <si>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</si>
  <si>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</si>
  <si>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</si>
  <si>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</si>
  <si>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</si>
  <si>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</si>
  <si>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</si>
  <si>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</si>
  <si>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</si>
  <si>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</si>
  <si>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</si>
  <si>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</si>
  <si>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</si>
  <si>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</si>
  <si>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</si>
  <si>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</si>
  <si>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</si>
  <si>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</si>
  <si>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</si>
  <si>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</si>
  <si>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</si>
  <si>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</si>
  <si>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</si>
  <si>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</si>
  <si>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</si>
  <si>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</si>
  <si>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</si>
  <si>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</si>
  <si>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</si>
  <si>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</si>
  <si>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</si>
  <si>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</si>
  <si>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</si>
  <si>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</si>
  <si>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</si>
  <si>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</si>
  <si>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</si>
  <si>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</si>
  <si>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</si>
  <si>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</si>
  <si>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</si>
  <si>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</si>
  <si>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</si>
  <si>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</si>
  <si>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</si>
  <si>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</si>
  <si>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</si>
  <si>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</si>
  <si>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</si>
  <si>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</si>
  <si>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</si>
  <si>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</si>
  <si>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</si>
  <si>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</si>
  <si>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</si>
  <si>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</si>
  <si>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</si>
  <si>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</si>
  <si>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</si>
  <si>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</si>
  <si>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</si>
  <si>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</si>
  <si>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</si>
  <si>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</si>
  <si>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</si>
  <si>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</si>
  <si>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</si>
  <si>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</si>
  <si>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</si>
  <si>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</si>
  <si>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</si>
  <si>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</si>
  <si>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</si>
  <si>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</si>
  <si>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</si>
  <si>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</si>
  <si>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</si>
  <si>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</si>
  <si>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</si>
  <si>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</si>
  <si>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</si>
  <si>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</si>
  <si>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</si>
  <si>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</si>
  <si>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</si>
  <si>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</si>
  <si>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</si>
  <si>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</si>
  <si>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</si>
  <si>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</si>
  <si>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</si>
  <si>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</si>
  <si>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</si>
  <si>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</si>
  <si>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</si>
  <si>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</si>
  <si>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</si>
  <si>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</si>
  <si>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</si>
  <si>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</si>
  <si>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</si>
  <si>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</si>
  <si>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</si>
  <si>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</si>
  <si>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</si>
  <si>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</si>
  <si>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</si>
  <si>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</si>
  <si>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</si>
  <si>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</si>
  <si>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</si>
  <si>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</si>
  <si>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</si>
  <si>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</si>
  <si>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</si>
  <si>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</si>
  <si>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</si>
  <si>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</si>
  <si>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</si>
  <si>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</si>
  <si>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</si>
  <si>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</si>
  <si>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</si>
  <si>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</si>
  <si>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</si>
  <si>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</si>
  <si>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</si>
  <si>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</si>
  <si>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</si>
  <si>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</si>
  <si>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</si>
  <si>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</si>
  <si>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</si>
  <si>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</si>
  <si>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</si>
  <si>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</si>
  <si>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</si>
  <si>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</si>
  <si>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</si>
  <si>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</si>
  <si>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</si>
  <si>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</si>
  <si>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</si>
  <si>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</si>
  <si>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</si>
  <si>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</si>
  <si>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</si>
  <si>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</si>
  <si>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</si>
  <si>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</si>
  <si>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</si>
  <si>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</si>
  <si>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</si>
  <si>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</si>
  <si>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</si>
  <si>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</si>
  <si>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</si>
  <si>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</si>
  <si>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</si>
  <si>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</si>
  <si>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</si>
  <si>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</si>
  <si>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</si>
  <si>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</si>
  <si>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</si>
  <si>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</si>
  <si>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</si>
  <si>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</si>
  <si>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</si>
  <si>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</si>
  <si>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</si>
  <si>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</si>
  <si>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</si>
  <si>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</si>
  <si>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</si>
  <si>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</si>
  <si>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</si>
  <si>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</si>
  <si>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</si>
  <si>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</si>
  <si>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</si>
  <si>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</si>
  <si>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</si>
  <si>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</si>
  <si>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</si>
  <si>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</si>
  <si>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</si>
  <si>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</si>
  <si>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</si>
  <si>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</si>
  <si>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</si>
  <si>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</si>
  <si>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</si>
  <si>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</si>
  <si>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</si>
  <si>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</si>
  <si>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</si>
  <si>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</si>
  <si>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</si>
  <si>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</si>
  <si>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</si>
  <si>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</si>
  <si>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</si>
  <si>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</si>
  <si>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</si>
  <si>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</si>
  <si>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</si>
  <si>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</si>
  <si>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</si>
  <si>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</si>
  <si>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</si>
  <si>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</si>
  <si>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</si>
  <si>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</si>
  <si>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</si>
  <si>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</si>
  <si>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</si>
  <si>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</si>
  <si>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</si>
  <si>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</si>
  <si>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</si>
  <si>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</si>
  <si>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</si>
  <si>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</si>
  <si>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</si>
  <si>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</si>
  <si>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</si>
  <si>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</si>
  <si>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</si>
  <si>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</si>
  <si>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</si>
  <si>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</si>
  <si>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</si>
  <si>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</si>
  <si>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</si>
  <si>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</si>
  <si>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</si>
  <si>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</si>
  <si>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</si>
  <si>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</si>
  <si>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</si>
  <si>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</si>
  <si>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</si>
  <si>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</si>
  <si>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</si>
  <si>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</si>
  <si>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</si>
  <si>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</si>
  <si>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</si>
  <si>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</si>
  <si>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</si>
  <si>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</si>
  <si>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</si>
  <si>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</si>
  <si>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</si>
  <si>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</si>
  <si>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</si>
  <si>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</si>
  <si>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</si>
  <si>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</si>
  <si>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</si>
  <si>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</si>
  <si>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</si>
  <si>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</si>
  <si>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</si>
  <si>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</si>
  <si>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</si>
  <si>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</si>
  <si>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</si>
  <si>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</si>
  <si>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</si>
  <si>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</si>
  <si>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</si>
  <si>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</si>
  <si>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</si>
  <si>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</si>
  <si>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</si>
  <si>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</si>
  <si>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</si>
  <si>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</si>
  <si>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</si>
  <si>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</si>
  <si>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</si>
  <si>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</si>
  <si>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</si>
  <si>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</si>
  <si>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</si>
  <si>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</si>
  <si>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</si>
  <si>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</si>
  <si>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</si>
  <si>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</si>
  <si>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</si>
  <si>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</si>
  <si>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</si>
  <si>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</si>
  <si>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</si>
  <si>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</si>
  <si>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</si>
  <si>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</si>
  <si>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</si>
  <si>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</si>
  <si>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</si>
  <si>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</si>
  <si>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</si>
  <si>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</si>
  <si>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</si>
  <si>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</si>
  <si>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</si>
  <si>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</si>
  <si>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</si>
  <si>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</si>
  <si>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</si>
  <si>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</si>
  <si>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</si>
  <si>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</si>
  <si>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</si>
  <si>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</si>
  <si>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</si>
  <si>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</si>
  <si>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</si>
  <si>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</si>
  <si>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</si>
  <si>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</si>
  <si>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</si>
  <si>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</si>
  <si>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</si>
  <si>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</si>
  <si>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</si>
  <si>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</si>
  <si>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</si>
  <si>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</si>
  <si>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</si>
  <si>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</si>
  <si>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</si>
  <si>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</si>
  <si>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</si>
  <si>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</si>
  <si>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</si>
  <si>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</si>
  <si>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</si>
  <si>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</si>
  <si>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</si>
  <si>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</si>
  <si>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</si>
  <si>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</si>
  <si>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</si>
  <si>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</si>
  <si>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</si>
  <si>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</si>
  <si>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</si>
  <si>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</si>
  <si>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</si>
  <si>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</si>
  <si>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</si>
  <si>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</si>
  <si>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</si>
  <si>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</si>
  <si>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</si>
  <si>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</si>
  <si>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</si>
  <si>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</si>
  <si>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</si>
  <si>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</si>
  <si>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</si>
  <si>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</si>
  <si>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</si>
  <si>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</si>
  <si>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</si>
  <si>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</si>
  <si>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</si>
  <si>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</si>
  <si>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</si>
  <si>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</si>
  <si>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</si>
  <si>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</si>
  <si>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</si>
  <si>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</si>
  <si>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</si>
  <si>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</si>
  <si>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</si>
  <si>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</si>
  <si>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</si>
  <si>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</si>
  <si>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</si>
  <si>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</si>
  <si>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</si>
  <si>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</si>
  <si>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</si>
  <si>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</si>
  <si>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</si>
  <si>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</si>
  <si>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</si>
  <si>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</si>
  <si>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</si>
  <si>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</si>
  <si>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</si>
  <si>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</si>
  <si>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</si>
  <si>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</si>
  <si>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</si>
  <si>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</si>
  <si>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</si>
  <si>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</si>
  <si>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</si>
  <si>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</si>
  <si>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</si>
  <si>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</si>
  <si>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</si>
  <si>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</si>
  <si>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</si>
  <si>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</si>
  <si>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</si>
  <si>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</si>
  <si>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</si>
  <si>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</si>
  <si>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</si>
  <si>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</si>
  <si>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</si>
  <si>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</si>
  <si>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</si>
  <si>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</si>
  <si>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</si>
  <si>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</si>
  <si>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</si>
  <si>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</si>
  <si>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</si>
  <si>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</si>
  <si>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</si>
  <si>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</si>
  <si>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</si>
  <si>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</si>
  <si>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</si>
  <si>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</si>
  <si>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</si>
  <si>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</si>
  <si>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</si>
  <si>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</si>
  <si>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</si>
  <si>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</si>
  <si>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</si>
  <si>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</si>
  <si>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</si>
  <si>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</si>
  <si>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</si>
  <si>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</si>
  <si>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</si>
  <si>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</si>
  <si>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</si>
  <si>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</si>
  <si>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</si>
  <si>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</si>
  <si>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</si>
  <si>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</si>
  <si>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</si>
  <si>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</si>
  <si>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</si>
  <si>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</si>
  <si>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</si>
  <si>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</si>
  <si>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</si>
  <si>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</si>
  <si>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</si>
  <si>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</si>
  <si>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</si>
  <si>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</si>
  <si>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</si>
  <si>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</si>
  <si>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</si>
  <si>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</si>
  <si>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</si>
  <si>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</si>
  <si>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</si>
  <si>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</si>
  <si>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</si>
  <si>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</si>
  <si>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</si>
  <si>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</si>
  <si>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</si>
  <si>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</si>
  <si>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</si>
  <si>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</si>
  <si>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</si>
  <si>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</si>
  <si>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</si>
  <si>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</si>
  <si>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</si>
  <si>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</si>
  <si>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</si>
  <si>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</si>
  <si>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</si>
  <si>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</si>
  <si>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</si>
  <si>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</si>
  <si>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</si>
  <si>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</si>
  <si>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</si>
  <si>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</si>
  <si>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</si>
  <si>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</si>
  <si>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</si>
  <si>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</si>
  <si>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</si>
  <si>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</si>
  <si>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</si>
  <si>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</si>
  <si>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</si>
  <si>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</si>
  <si>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</si>
  <si>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</si>
  <si>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</si>
  <si>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</si>
  <si>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</si>
  <si>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</si>
  <si>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</si>
  <si>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</si>
  <si>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</si>
  <si>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</si>
  <si>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</si>
  <si>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</si>
  <si>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</si>
  <si>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</si>
  <si>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</si>
  <si>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</si>
  <si>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</si>
  <si>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</si>
  <si>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</si>
  <si>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</si>
  <si>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</si>
  <si>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</si>
  <si>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</si>
  <si>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</si>
  <si>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</si>
  <si>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</si>
  <si>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</si>
  <si>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</si>
  <si>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</si>
  <si>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</si>
  <si>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</si>
  <si>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</si>
  <si>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</si>
  <si>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</si>
  <si>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</si>
  <si>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</si>
  <si>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</si>
  <si>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</si>
  <si>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</si>
  <si>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</si>
  <si>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</si>
  <si>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</si>
  <si>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</si>
  <si>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</si>
  <si>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</si>
  <si>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</si>
  <si>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</si>
  <si>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</si>
  <si>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</si>
  <si>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</si>
  <si>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</si>
  <si>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</si>
  <si>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</si>
  <si>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</si>
  <si>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</si>
  <si>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</si>
  <si>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</si>
  <si>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</si>
  <si>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</si>
  <si>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</si>
  <si>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</si>
  <si>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</si>
  <si>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</si>
  <si>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</si>
  <si>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</si>
  <si>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</si>
  <si>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</si>
  <si>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</si>
  <si>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</si>
  <si>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</si>
  <si>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</si>
  <si>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</si>
  <si>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</si>
  <si>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</si>
  <si>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</si>
  <si>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</si>
  <si>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</si>
  <si>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</si>
  <si>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</si>
  <si>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</si>
  <si>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</si>
  <si>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</si>
  <si>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</si>
  <si>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</si>
  <si>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</si>
  <si>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</si>
  <si>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</si>
  <si>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</si>
  <si>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</si>
  <si>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</si>
  <si>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</si>
  <si>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</si>
  <si>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</si>
  <si>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</si>
  <si>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</si>
  <si>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</si>
  <si>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</si>
  <si>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</si>
  <si>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</si>
  <si>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</si>
  <si>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</si>
  <si>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</si>
  <si>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</si>
  <si>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</si>
  <si>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</si>
  <si>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</si>
  <si>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</si>
  <si>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</si>
  <si>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</si>
  <si>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</si>
  <si>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</si>
  <si>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</si>
  <si>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</si>
  <si>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</si>
  <si>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</si>
  <si>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</si>
  <si>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</si>
  <si>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</si>
  <si>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</si>
  <si>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</si>
  <si>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</si>
  <si>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</si>
  <si>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</si>
  <si>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</si>
  <si>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</si>
  <si>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</si>
  <si>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</si>
  <si>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</si>
  <si>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</si>
  <si>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</si>
  <si>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</si>
  <si>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</si>
  <si>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</si>
  <si>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</si>
  <si>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</si>
  <si>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</si>
  <si>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</si>
  <si>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</si>
  <si>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</si>
  <si>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</si>
  <si>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</si>
  <si>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</si>
  <si>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</si>
  <si>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</si>
  <si>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</si>
  <si>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</si>
  <si>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</si>
  <si>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</si>
  <si>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</si>
  <si>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</si>
  <si>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</si>
  <si>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</si>
  <si>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</si>
  <si>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</si>
  <si>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</si>
  <si>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</si>
  <si>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</si>
  <si>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</si>
  <si>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</si>
  <si>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</si>
  <si>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</si>
  <si>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</si>
  <si>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</si>
  <si>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</si>
  <si>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</si>
  <si>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</si>
  <si>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</si>
  <si>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</si>
  <si>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</si>
  <si>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</si>
  <si>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</si>
  <si>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</si>
  <si>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</si>
  <si>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</si>
  <si>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</si>
  <si>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</si>
  <si>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</si>
  <si>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</si>
  <si>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</si>
  <si>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</si>
  <si>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</si>
  <si>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</si>
  <si>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</si>
  <si>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</si>
  <si>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</si>
  <si>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</si>
  <si>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</si>
  <si>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</si>
  <si>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</si>
  <si>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</si>
  <si>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</si>
  <si>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</si>
  <si>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</si>
  <si>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</si>
  <si>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</si>
  <si>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</si>
  <si>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</si>
  <si>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</si>
  <si>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</si>
  <si>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</si>
  <si>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</si>
  <si>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</si>
  <si>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</si>
  <si>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</si>
  <si>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</si>
  <si>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</si>
  <si>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</si>
  <si>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</si>
  <si>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</si>
  <si>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</si>
  <si>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</si>
  <si>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</si>
  <si>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</si>
  <si>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</si>
  <si>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</si>
  <si>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</si>
  <si>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</si>
  <si>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</si>
  <si>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</si>
  <si>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</si>
  <si>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</si>
  <si>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</si>
  <si>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</si>
  <si>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</si>
  <si>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</si>
  <si>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</si>
  <si>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</si>
  <si>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</si>
  <si>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</si>
  <si>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</si>
  <si>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</si>
  <si>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</si>
  <si>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</si>
  <si>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</si>
  <si>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</si>
  <si>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</si>
  <si>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</si>
  <si>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</si>
  <si>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</si>
  <si>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</si>
  <si>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</si>
  <si>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</si>
  <si>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</si>
  <si>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</si>
  <si>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</si>
  <si>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</si>
  <si>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</si>
  <si>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</si>
  <si>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</si>
  <si>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</si>
  <si>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</si>
  <si>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</si>
  <si>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</si>
  <si>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</si>
  <si>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</si>
  <si>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</si>
  <si>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</si>
  <si>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</si>
  <si>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</si>
  <si>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</si>
  <si>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</si>
  <si>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</si>
  <si>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</si>
  <si>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</si>
  <si>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</si>
  <si>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</si>
  <si>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</si>
  <si>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</si>
  <si>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</si>
  <si>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</si>
  <si>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</si>
  <si>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</si>
  <si>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</si>
  <si>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</si>
  <si>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</si>
  <si>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</si>
  <si>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</si>
  <si>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</si>
  <si>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</si>
  <si>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</si>
  <si>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</si>
  <si>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</si>
  <si>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</si>
  <si>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</si>
  <si>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</si>
  <si>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</si>
  <si>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</si>
  <si>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</si>
  <si>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</si>
  <si>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</si>
  <si>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</si>
  <si>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</si>
  <si>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</si>
  <si>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</si>
  <si>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</si>
  <si>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</si>
  <si>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</si>
  <si>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</si>
  <si>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</si>
  <si>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</si>
  <si>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</si>
  <si>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</si>
  <si>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</si>
  <si>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</si>
  <si>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</si>
  <si>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</si>
  <si>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</si>
  <si>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</si>
  <si>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</si>
  <si>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</si>
  <si>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</si>
  <si>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</si>
  <si>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</si>
  <si>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</si>
  <si>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</si>
  <si>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</si>
  <si>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</si>
  <si>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</si>
  <si>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</si>
  <si>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</si>
  <si>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</si>
  <si>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</si>
  <si>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</si>
  <si>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</si>
  <si>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</si>
  <si>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</si>
  <si>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</si>
  <si>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</si>
  <si>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</si>
  <si>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</si>
  <si>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</si>
  <si>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</si>
  <si>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</si>
  <si>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</si>
  <si>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</si>
  <si>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</si>
  <si>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</si>
  <si>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</si>
  <si>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</si>
  <si>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</si>
  <si>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</si>
  <si>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</si>
  <si>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</si>
  <si>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</si>
  <si>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</si>
  <si>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</si>
  <si>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</si>
  <si>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</si>
  <si>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</si>
  <si>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</si>
  <si>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</si>
  <si>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</si>
  <si>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</si>
  <si>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</si>
  <si>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</si>
  <si>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</si>
  <si>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</si>
  <si>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</si>
  <si>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</si>
  <si>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</si>
  <si>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</si>
  <si>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</si>
  <si>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</si>
  <si>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</si>
  <si>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</si>
  <si>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</si>
  <si>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</si>
  <si>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</si>
  <si>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</si>
  <si>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</si>
  <si>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</si>
  <si>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</si>
  <si>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</si>
  <si>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</si>
  <si>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</si>
  <si>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</si>
  <si>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</si>
  <si>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</si>
  <si>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</si>
  <si>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</si>
  <si>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</si>
  <si>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</si>
  <si>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</si>
  <si>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</si>
  <si>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</si>
  <si>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</si>
  <si>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</si>
  <si>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</si>
  <si>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</si>
  <si>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</si>
  <si>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</si>
  <si>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</si>
  <si>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</si>
  <si>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</si>
  <si>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</si>
  <si>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</si>
  <si>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</si>
  <si>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</si>
  <si>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</si>
  <si>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</si>
  <si>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</si>
  <si>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</si>
  <si>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</si>
  <si>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</si>
  <si>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</si>
  <si>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</si>
  <si>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</si>
  <si>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</si>
  <si>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</si>
  <si>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</si>
  <si>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</si>
  <si>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</si>
  <si>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</si>
  <si>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</si>
  <si>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</si>
  <si>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</si>
  <si>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</si>
  <si>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</si>
  <si>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</si>
  <si>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</si>
  <si>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</si>
  <si>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</si>
  <si>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</si>
  <si>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</si>
  <si>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</si>
  <si>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</si>
  <si>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</si>
  <si>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</si>
  <si>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</si>
  <si>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</si>
  <si>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</si>
  <si>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</si>
  <si>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</si>
  <si>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</si>
  <si>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</si>
  <si>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</si>
  <si>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</si>
  <si>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</si>
  <si>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</si>
  <si>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</si>
  <si>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</si>
  <si>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</si>
  <si>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</si>
  <si>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</si>
  <si>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</si>
  <si>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</si>
  <si>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</si>
  <si>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</si>
  <si>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</si>
  <si>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</si>
  <si>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</si>
  <si>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</si>
  <si>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</si>
  <si>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</si>
  <si>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</si>
  <si>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</si>
  <si>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</si>
  <si>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</si>
  <si>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</si>
  <si>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</si>
  <si>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</si>
  <si>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</si>
  <si>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</si>
  <si>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</si>
  <si>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</si>
  <si>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</si>
  <si>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</si>
  <si>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</si>
  <si>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</si>
  <si>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</si>
  <si>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</si>
  <si>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</si>
  <si>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</si>
  <si>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</si>
  <si>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</si>
  <si>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</si>
  <si>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</si>
  <si>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</si>
  <si>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</si>
  <si>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</si>
  <si>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</si>
  <si>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</si>
  <si>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</si>
  <si>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</si>
  <si>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</si>
  <si>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</si>
  <si>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</si>
  <si>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</si>
  <si>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</si>
  <si>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</si>
  <si>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</si>
  <si>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</si>
  <si>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</si>
  <si>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</si>
  <si>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</si>
  <si>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</si>
  <si>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</si>
  <si>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</si>
  <si>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</si>
  <si>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</si>
  <si>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</si>
  <si>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</si>
  <si>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</si>
  <si>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</si>
  <si>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</si>
  <si>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</si>
  <si>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</si>
  <si>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</si>
  <si>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</si>
  <si>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</si>
  <si>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</si>
  <si>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</si>
  <si>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</si>
  <si>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</si>
  <si>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</si>
  <si>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</si>
  <si>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</si>
  <si>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</si>
  <si>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</si>
  <si>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</si>
  <si>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</si>
  <si>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</si>
  <si>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</si>
  <si>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</si>
  <si>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</si>
  <si>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</si>
  <si>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</si>
  <si>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</si>
  <si>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</si>
  <si>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</si>
  <si>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</si>
  <si>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</si>
  <si>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</si>
  <si>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</si>
  <si>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</si>
  <si>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</si>
  <si>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</si>
  <si>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</si>
  <si>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</si>
  <si>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</si>
  <si>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</si>
  <si>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</si>
  <si>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</si>
  <si>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</si>
  <si>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</si>
  <si>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</si>
  <si>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</si>
  <si>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</si>
  <si>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</si>
  <si>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</si>
  <si>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</si>
  <si>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</si>
  <si>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</si>
  <si>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</si>
  <si>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</si>
  <si>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</si>
  <si>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</si>
  <si>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</si>
  <si>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</si>
  <si>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</si>
  <si>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</si>
  <si>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</si>
  <si>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</si>
  <si>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</si>
  <si>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</si>
  <si>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</si>
  <si>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</si>
  <si>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</si>
  <si>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</si>
  <si>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</si>
  <si>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</si>
  <si>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</si>
  <si>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</si>
  <si>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</si>
  <si>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</si>
  <si>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</si>
  <si>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</si>
  <si>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</si>
  <si>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</si>
  <si>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</si>
  <si>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</si>
  <si>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</si>
  <si>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</si>
  <si>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</si>
  <si>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</si>
  <si>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</si>
  <si>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</si>
  <si>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</si>
  <si>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</si>
  <si>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</si>
  <si>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</si>
  <si>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</si>
  <si>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</si>
  <si>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</si>
  <si>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</si>
  <si>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</si>
  <si>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</si>
  <si>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</si>
  <si>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</si>
  <si>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</si>
  <si>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</si>
  <si>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</si>
  <si>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</si>
  <si>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</si>
  <si>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</si>
  <si>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</si>
  <si>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</si>
  <si>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</si>
  <si>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</si>
  <si>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</si>
  <si>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</si>
  <si>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</si>
  <si>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</si>
  <si>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</si>
  <si>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</si>
  <si>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</si>
  <si>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</si>
  <si>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</si>
  <si>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</si>
  <si>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</si>
  <si>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</si>
  <si>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</si>
  <si>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</si>
  <si>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</si>
  <si>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</si>
  <si>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</si>
  <si>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</si>
  <si>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</si>
  <si>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</si>
  <si>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</si>
  <si>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</si>
  <si>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</si>
  <si>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</si>
  <si>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</si>
  <si>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</si>
  <si>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</si>
  <si>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</si>
  <si>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</si>
  <si>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</si>
  <si>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</si>
  <si>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</si>
  <si>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</si>
  <si>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</si>
  <si>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</si>
  <si>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</si>
  <si>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</si>
  <si>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</si>
  <si>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</si>
  <si>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</si>
  <si>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</si>
  <si>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</si>
  <si>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</si>
  <si>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</si>
  <si>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</si>
  <si>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</si>
  <si>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</si>
  <si>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</si>
  <si>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</si>
  <si>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</si>
  <si>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</si>
  <si>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</si>
  <si>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</si>
  <si>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</si>
  <si>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</si>
  <si>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</si>
  <si>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</si>
  <si>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</si>
  <si>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</si>
  <si>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</si>
  <si>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</si>
  <si>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</si>
  <si>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</si>
  <si>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</si>
  <si>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</si>
  <si>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</si>
  <si>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</si>
  <si>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</si>
  <si>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</si>
  <si>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</si>
  <si>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</si>
  <si>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</si>
  <si>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</si>
  <si>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</si>
  <si>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</si>
  <si>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</si>
  <si>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</si>
  <si>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</si>
  <si>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</si>
  <si>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</si>
  <si>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</si>
  <si>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</si>
  <si>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</si>
  <si>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</si>
  <si>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</si>
  <si>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</si>
  <si>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</si>
  <si>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</si>
  <si>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</si>
  <si>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</si>
  <si>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</si>
  <si>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</si>
  <si>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</si>
  <si>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</si>
  <si>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</si>
  <si>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</si>
  <si>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</si>
  <si>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</si>
  <si>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</si>
  <si>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</si>
  <si>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</si>
  <si>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</si>
  <si>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</si>
  <si>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</si>
  <si>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</si>
  <si>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</si>
  <si>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</si>
  <si>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</si>
  <si>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</si>
  <si>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</si>
  <si>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</si>
  <si>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</si>
  <si>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</si>
  <si>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</si>
  <si>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</si>
  <si>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</si>
  <si>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</si>
  <si>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</si>
  <si>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</si>
  <si>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</si>
  <si>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</si>
  <si>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</si>
  <si>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</si>
  <si>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</si>
  <si>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</si>
  <si>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</si>
  <si>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</si>
  <si>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</si>
  <si>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</si>
  <si>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</si>
  <si>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</si>
  <si>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</si>
  <si>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</si>
  <si>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</si>
  <si>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</si>
  <si>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</si>
  <si>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</si>
  <si>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</si>
  <si>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</si>
  <si>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</si>
  <si>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</si>
  <si>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</si>
  <si>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</si>
  <si>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</si>
  <si>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</si>
  <si>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</si>
  <si>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</si>
  <si>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</si>
  <si>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</si>
  <si>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</si>
  <si>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</si>
  <si>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</si>
  <si>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</si>
  <si>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</si>
  <si>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</si>
  <si>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</si>
  <si>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</si>
  <si>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</si>
  <si>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</si>
  <si>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</si>
  <si>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</si>
  <si>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</si>
  <si>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</si>
  <si>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</si>
  <si>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</si>
  <si>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</si>
  <si>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</si>
  <si>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</si>
  <si>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</si>
  <si>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</si>
  <si>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</si>
  <si>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</si>
  <si>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</si>
  <si>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</si>
  <si>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</si>
  <si>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</si>
  <si>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</si>
  <si>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</si>
  <si>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</si>
  <si>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</si>
  <si>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</si>
  <si>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</si>
  <si>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</si>
  <si>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</si>
  <si>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</si>
  <si>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</si>
  <si>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</si>
  <si>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</si>
  <si>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</si>
  <si>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</si>
  <si>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</si>
  <si>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</si>
  <si>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</si>
  <si>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</si>
  <si>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</si>
  <si>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</si>
  <si>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</si>
  <si>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</si>
  <si>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</si>
  <si>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</si>
  <si>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</si>
  <si>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</si>
  <si>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</si>
  <si>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</si>
  <si>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</si>
  <si>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</si>
  <si>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</si>
  <si>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</si>
  <si>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</si>
  <si>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</si>
  <si>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</si>
  <si>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</si>
  <si>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</si>
  <si>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</si>
  <si>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</si>
  <si>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</si>
  <si>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</si>
  <si>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</si>
  <si>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</si>
  <si>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</si>
  <si>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</si>
  <si>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</si>
  <si>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</si>
  <si>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</si>
  <si>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</si>
  <si>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</si>
  <si>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</si>
  <si>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</si>
  <si>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</si>
  <si>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</si>
  <si>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</si>
  <si>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</si>
  <si>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</si>
  <si>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</si>
  <si>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</si>
  <si>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</si>
  <si>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</si>
  <si>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</si>
  <si>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</si>
  <si>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</si>
  <si>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</si>
  <si>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</si>
  <si>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</si>
  <si>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</si>
  <si>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</si>
  <si>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</si>
  <si>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</si>
  <si>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</si>
  <si>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</si>
  <si>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</si>
  <si>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</si>
  <si>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</si>
  <si>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</si>
  <si>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</si>
  <si>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</si>
  <si>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</si>
  <si>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</si>
  <si>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</si>
  <si>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</si>
  <si>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</si>
  <si>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</si>
  <si>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</si>
  <si>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</si>
  <si>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</si>
  <si>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</si>
  <si>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</si>
  <si>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</si>
  <si>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</si>
  <si>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</si>
  <si>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</si>
  <si>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</si>
  <si>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</si>
  <si>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</si>
  <si>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</si>
  <si>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</si>
  <si>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</si>
  <si>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</si>
  <si>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</si>
  <si>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</si>
  <si>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</si>
  <si>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</si>
  <si>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</si>
  <si>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</si>
  <si>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</si>
  <si>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</si>
  <si>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</si>
  <si>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</si>
  <si>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</si>
  <si>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</si>
  <si>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</si>
  <si>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</si>
  <si>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</si>
  <si>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</si>
  <si>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</si>
  <si>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</si>
  <si>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</si>
  <si>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</si>
  <si>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</si>
  <si>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</si>
  <si>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</si>
  <si>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</si>
  <si>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</si>
  <si>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</si>
  <si>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</si>
  <si>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</si>
  <si>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</si>
  <si>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</si>
  <si>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</si>
  <si>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</si>
  <si>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</si>
  <si>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</si>
  <si>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</si>
  <si>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</si>
  <si>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</si>
  <si>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</si>
  <si>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</si>
  <si>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</si>
  <si>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</si>
  <si>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</si>
  <si>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</si>
  <si>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</si>
  <si>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</si>
  <si>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</si>
  <si>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</si>
  <si>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</si>
  <si>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</si>
  <si>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</si>
  <si>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</si>
  <si>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</si>
  <si>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</si>
  <si>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</si>
  <si>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</si>
  <si>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</si>
  <si>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</si>
  <si>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</si>
  <si>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</si>
  <si>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</si>
  <si>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</si>
  <si>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</si>
  <si>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</si>
  <si>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</si>
  <si>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</si>
  <si>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</si>
  <si>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</si>
  <si>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</si>
  <si>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</si>
  <si>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</si>
  <si>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</si>
  <si>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</si>
  <si>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</si>
  <si>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</si>
  <si>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</si>
  <si>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</si>
  <si>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</si>
  <si>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</si>
  <si>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</si>
  <si>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</si>
  <si>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</si>
  <si>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</si>
  <si>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</si>
  <si>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</si>
  <si>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</si>
  <si>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</si>
  <si>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</si>
  <si>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</si>
  <si>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</si>
  <si>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</si>
  <si>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</si>
  <si>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</si>
  <si>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</si>
  <si>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</si>
  <si>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</si>
  <si>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</si>
  <si>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</si>
  <si>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</si>
  <si>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</si>
  <si>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</si>
  <si>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</si>
  <si>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</si>
  <si>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</si>
  <si>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</si>
  <si>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</si>
  <si>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</si>
  <si>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</si>
  <si>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</si>
  <si>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</si>
  <si>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</si>
  <si>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</si>
  <si>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</si>
  <si>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</si>
  <si>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</si>
  <si>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</si>
  <si>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</si>
  <si>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</si>
  <si>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</si>
  <si>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</si>
  <si>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</si>
  <si>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</si>
  <si>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</si>
  <si>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</si>
  <si>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</si>
  <si>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</si>
  <si>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</si>
  <si>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</si>
  <si>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</si>
  <si>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</si>
  <si>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</si>
  <si>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</si>
  <si>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</si>
  <si>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</si>
  <si>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</si>
  <si>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</si>
  <si>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</si>
  <si>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</si>
  <si>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</si>
  <si>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</si>
  <si>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</si>
  <si>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</si>
  <si>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</si>
  <si>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</si>
  <si>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</si>
  <si>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</si>
  <si>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</si>
  <si>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</si>
  <si>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</si>
  <si>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</si>
  <si>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</si>
  <si>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</si>
  <si>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</si>
  <si>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</si>
  <si>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</si>
  <si>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</si>
  <si>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</si>
  <si>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</si>
  <si>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</si>
  <si>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</si>
  <si>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</si>
  <si>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</si>
  <si>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</si>
  <si>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</si>
  <si>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</si>
  <si>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</si>
  <si>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</si>
  <si>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</si>
  <si>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</si>
  <si>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</si>
  <si>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</si>
  <si>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</si>
  <si>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</si>
  <si>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</si>
  <si>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</si>
  <si>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</si>
  <si>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</si>
  <si>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</si>
  <si>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</si>
  <si>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</si>
  <si>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</si>
  <si>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</si>
  <si>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</si>
  <si>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</si>
  <si>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</si>
  <si>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</si>
  <si>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</si>
  <si>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</si>
  <si>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</si>
  <si>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</si>
  <si>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</si>
  <si>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</si>
  <si>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</si>
  <si>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</si>
  <si>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</si>
  <si>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</si>
  <si>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</si>
  <si>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</si>
  <si>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</si>
  <si>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</si>
  <si>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</si>
  <si>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</si>
  <si>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</si>
  <si>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</si>
  <si>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</si>
  <si>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</si>
  <si>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</si>
  <si>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</si>
  <si>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</si>
  <si>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</si>
  <si>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</si>
  <si>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</si>
  <si>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</si>
  <si>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</si>
  <si>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</si>
  <si>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</si>
  <si>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</si>
  <si>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</si>
  <si>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</si>
  <si>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</si>
  <si>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</si>
  <si>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</si>
  <si>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</si>
  <si>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</si>
  <si>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</si>
  <si>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</si>
  <si>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</si>
  <si>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</si>
  <si>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</si>
  <si>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</si>
  <si>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</si>
  <si>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</si>
  <si>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</si>
  <si>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</si>
  <si>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</si>
  <si>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</si>
  <si>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</si>
  <si>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</si>
  <si>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</si>
  <si>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</si>
  <si>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</si>
  <si>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</si>
  <si>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</si>
  <si>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</si>
  <si>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</si>
  <si>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</si>
  <si>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</si>
  <si>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</si>
  <si>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</si>
  <si>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</si>
  <si>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</si>
  <si>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</si>
  <si>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</si>
  <si>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</si>
  <si>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</si>
  <si>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</si>
  <si>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</si>
  <si>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</si>
  <si>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</si>
  <si>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</si>
  <si>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</si>
  <si>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</si>
  <si>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</si>
  <si>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</si>
  <si>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</si>
  <si>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</si>
  <si>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</si>
  <si>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</si>
  <si>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</si>
  <si>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</si>
  <si>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</si>
  <si>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</si>
  <si>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</si>
  <si>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</si>
  <si>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</si>
  <si>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</si>
  <si>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</si>
  <si>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</si>
  <si>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</si>
  <si>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</si>
  <si>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</si>
  <si>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</si>
  <si>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</si>
  <si>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</si>
  <si>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</si>
  <si>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</si>
  <si>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</si>
  <si>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</si>
  <si>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</si>
  <si>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</si>
  <si>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</si>
  <si>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</si>
  <si>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</si>
  <si>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</si>
  <si>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</si>
  <si>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</si>
  <si>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</si>
  <si>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</si>
  <si>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</si>
  <si>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</si>
  <si>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</si>
  <si>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</si>
  <si>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</si>
  <si>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</si>
  <si>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</si>
  <si>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</si>
  <si>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</si>
  <si>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</si>
  <si>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</si>
  <si>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</si>
  <si>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</si>
  <si>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</si>
  <si>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</si>
  <si>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</si>
  <si>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</si>
  <si>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</si>
  <si>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</si>
  <si>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</si>
  <si>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</si>
  <si>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</si>
  <si>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</si>
  <si>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</si>
  <si>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</si>
  <si>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</si>
  <si>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</si>
  <si>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</si>
  <si>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</si>
  <si>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</si>
  <si>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</si>
  <si>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</si>
  <si>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</si>
  <si>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</si>
  <si>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</si>
  <si>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</si>
  <si>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</si>
  <si>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</si>
  <si>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</si>
  <si>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</si>
  <si>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</si>
  <si>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</si>
  <si>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</si>
  <si>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</si>
  <si>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</si>
  <si>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</si>
  <si>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</si>
  <si>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</si>
  <si>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</si>
  <si>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</si>
  <si>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</si>
  <si>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</si>
  <si>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</si>
  <si>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</si>
  <si>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</si>
  <si>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</si>
  <si>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</si>
  <si>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</si>
  <si>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</si>
  <si>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</si>
  <si>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</si>
  <si>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</si>
  <si>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</si>
  <si>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</si>
  <si>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</si>
  <si>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</si>
  <si>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</si>
  <si>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</si>
  <si>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</si>
  <si>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</si>
  <si>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</si>
  <si>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</si>
  <si>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</si>
  <si>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</si>
  <si>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</si>
  <si>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</si>
  <si>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</si>
  <si>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</si>
  <si>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</si>
  <si>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</si>
  <si>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</si>
  <si>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</si>
  <si>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</si>
  <si>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</si>
  <si>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</si>
  <si>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</si>
  <si>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</si>
  <si>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</si>
  <si>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</si>
  <si>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</si>
  <si>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</si>
  <si>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</si>
  <si>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</si>
  <si>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</si>
  <si>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</si>
  <si>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</si>
  <si>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</si>
  <si>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</si>
  <si>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</si>
  <si>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</si>
  <si>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</si>
  <si>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</si>
  <si>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</si>
  <si>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</si>
  <si>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</si>
  <si>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</si>
  <si>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</si>
  <si>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</si>
  <si>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</si>
  <si>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</si>
  <si>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</si>
  <si>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</si>
  <si>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</si>
  <si>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</si>
  <si>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</si>
  <si>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</si>
  <si>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</si>
  <si>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</si>
  <si>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</si>
  <si>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</si>
  <si>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</si>
  <si>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</si>
  <si>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</si>
  <si>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</si>
  <si>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</si>
  <si>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</si>
  <si>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</si>
  <si>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</si>
  <si>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</si>
  <si>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</si>
  <si>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</si>
  <si>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</si>
  <si>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</si>
  <si>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</si>
  <si>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</si>
  <si>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</si>
  <si>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</si>
  <si>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</si>
  <si>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</si>
  <si>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</si>
  <si>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</si>
  <si>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</si>
  <si>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</si>
  <si>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</si>
  <si>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</si>
  <si>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</si>
  <si>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</si>
  <si>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</si>
  <si>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</si>
  <si>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</si>
  <si>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</si>
  <si>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</si>
  <si>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</si>
  <si>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</si>
  <si>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</si>
  <si>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</si>
  <si>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</si>
  <si>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</si>
  <si>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</si>
  <si>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</si>
  <si>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</si>
  <si>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</si>
  <si>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</si>
  <si>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</si>
  <si>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</si>
  <si>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</si>
  <si>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</si>
  <si>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</si>
  <si>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</si>
  <si>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</si>
  <si>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</si>
  <si>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</si>
  <si>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</si>
  <si>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</si>
  <si>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</si>
  <si>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</si>
  <si>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</si>
  <si>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</si>
  <si>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</si>
  <si>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</si>
  <si>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</si>
  <si>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</si>
  <si>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</si>
  <si>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</si>
  <si>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</si>
  <si>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</si>
  <si>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</si>
  <si>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</si>
  <si>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</si>
  <si>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</si>
  <si>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</si>
  <si>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</si>
  <si>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</si>
  <si>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</si>
  <si>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</si>
  <si>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</si>
  <si>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</si>
  <si>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</si>
  <si>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</si>
  <si>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</si>
  <si>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</si>
  <si>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</si>
  <si>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</si>
  <si>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</si>
  <si>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</si>
  <si>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</si>
  <si>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</si>
  <si>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</si>
  <si>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</si>
  <si>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</si>
  <si>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</si>
  <si>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</si>
  <si>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</si>
  <si>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</si>
  <si>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</si>
  <si>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</si>
  <si>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</si>
  <si>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</si>
  <si>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</si>
  <si>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</si>
  <si>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</si>
  <si>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</si>
  <si>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</si>
  <si>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</si>
  <si>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</si>
  <si>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</si>
  <si>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</si>
  <si>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</si>
  <si>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</si>
  <si>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</si>
  <si>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</si>
  <si>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</si>
  <si>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</si>
  <si>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</si>
  <si>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</si>
  <si>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</si>
  <si>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</si>
  <si>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</si>
  <si>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</si>
  <si>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</si>
  <si>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</si>
  <si>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</si>
  <si>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</si>
  <si>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</si>
  <si>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</si>
  <si>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</si>
  <si>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</si>
  <si>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</si>
  <si>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</si>
  <si>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</si>
  <si>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</si>
  <si>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</si>
  <si>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</si>
  <si>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</si>
  <si>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</si>
  <si>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</si>
  <si>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</si>
  <si>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</si>
  <si>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</si>
  <si>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</si>
  <si>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</si>
  <si>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</si>
  <si>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</si>
  <si>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</si>
  <si>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</si>
  <si>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</si>
  <si>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</si>
  <si>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</si>
  <si>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</si>
  <si>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</si>
  <si>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</si>
  <si>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</si>
  <si>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</si>
  <si>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</si>
  <si>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</si>
  <si>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</si>
  <si>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</si>
  <si>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</si>
  <si>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</si>
  <si>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</si>
  <si>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</si>
  <si>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</si>
  <si>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</si>
  <si>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</si>
  <si>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</si>
  <si>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</si>
  <si>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</si>
  <si>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</si>
  <si>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</si>
  <si>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</si>
  <si>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</si>
  <si>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</si>
  <si>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</si>
  <si>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</si>
  <si>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</si>
  <si>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</si>
  <si>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</si>
  <si>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</si>
  <si>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</si>
  <si>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</si>
  <si>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</si>
  <si>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</si>
  <si>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</si>
  <si>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</si>
  <si>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</si>
  <si>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</si>
  <si>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</si>
  <si>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</si>
  <si>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</si>
  <si>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</si>
  <si>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</si>
  <si>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</si>
  <si>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</si>
  <si>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</si>
  <si>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</si>
  <si>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</si>
  <si>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</si>
  <si>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</si>
  <si>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</si>
  <si>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</si>
  <si>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</si>
  <si>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</si>
  <si>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</si>
  <si>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</si>
  <si>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</si>
  <si>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</si>
  <si>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</si>
  <si>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</si>
  <si>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</si>
  <si>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</si>
  <si>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</si>
  <si>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</si>
  <si>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</si>
  <si>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</si>
  <si>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</si>
  <si>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</si>
  <si>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</si>
  <si>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</si>
  <si>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</si>
  <si>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</si>
  <si>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</si>
  <si>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</si>
  <si>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</si>
  <si>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</si>
  <si>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</si>
  <si>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</si>
  <si>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</si>
  <si>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</si>
  <si>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</si>
  <si>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</si>
  <si>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</si>
  <si>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</si>
  <si>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</si>
  <si>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</si>
  <si>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</si>
  <si>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</si>
  <si>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</si>
  <si>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</si>
  <si>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</si>
  <si>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</si>
  <si>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</si>
  <si>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</si>
  <si>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</si>
  <si>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</si>
  <si>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</si>
  <si>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</si>
  <si>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</si>
  <si>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</si>
  <si>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</si>
  <si>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</si>
  <si>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</si>
  <si>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</si>
  <si>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</si>
  <si>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</si>
  <si>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</si>
  <si>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</si>
  <si>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</si>
  <si>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</si>
  <si>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</si>
  <si>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</si>
  <si>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</si>
  <si>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</si>
  <si>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</si>
  <si>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</si>
  <si>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</si>
  <si>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</si>
  <si>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</si>
  <si>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</si>
  <si>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</si>
  <si>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</si>
  <si>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</si>
  <si>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</si>
  <si>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</si>
  <si>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</si>
  <si>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</si>
  <si>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</si>
  <si>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</si>
  <si>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</si>
  <si>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</si>
  <si>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</si>
  <si>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</si>
  <si>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</si>
  <si>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</si>
  <si>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</si>
  <si>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</si>
  <si>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</si>
  <si>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</si>
  <si>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</si>
  <si>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</si>
  <si>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</si>
  <si>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</si>
  <si>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</si>
  <si>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</si>
  <si>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</si>
  <si>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</si>
  <si>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</si>
  <si>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</si>
  <si>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</si>
  <si>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</si>
  <si>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</si>
  <si>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</si>
  <si>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</si>
  <si>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</si>
  <si>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</si>
  <si>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</si>
  <si>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</si>
  <si>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</si>
  <si>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</si>
  <si>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</si>
  <si>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</si>
  <si>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</si>
  <si>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</si>
  <si>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</si>
  <si>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</si>
  <si>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</si>
  <si>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</si>
  <si>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</si>
  <si>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</si>
  <si>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</si>
  <si>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</si>
  <si>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</si>
  <si>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</si>
  <si>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</si>
  <si>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</si>
  <si>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</si>
  <si>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</si>
  <si>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</si>
  <si>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</si>
  <si>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</si>
  <si>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</si>
  <si>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</si>
  <si>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</si>
  <si>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</si>
  <si>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</si>
  <si>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</si>
  <si>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</si>
  <si>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</si>
  <si>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</si>
  <si>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</si>
  <si>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</si>
  <si>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</si>
  <si>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</si>
  <si>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</si>
  <si>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</si>
  <si>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</si>
  <si>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</si>
  <si>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</si>
  <si>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</si>
  <si>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</si>
  <si>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</si>
  <si>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</si>
  <si>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</si>
  <si>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</si>
  <si>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</si>
  <si>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</si>
  <si>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</si>
  <si>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</si>
  <si>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</si>
  <si>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</si>
  <si>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</si>
  <si>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</si>
  <si>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</si>
  <si>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</si>
  <si>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</si>
  <si>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</si>
  <si>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</si>
  <si>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</si>
  <si>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</si>
  <si>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</si>
  <si>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</si>
  <si>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</si>
  <si>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</si>
  <si>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</si>
  <si>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</si>
  <si>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</si>
  <si>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</si>
  <si>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</si>
  <si>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</si>
  <si>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</si>
  <si>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</si>
  <si>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</si>
  <si>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</si>
  <si>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</si>
  <si>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</si>
  <si>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</si>
  <si>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</si>
  <si>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</si>
  <si>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</si>
  <si>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</si>
  <si>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</si>
  <si>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</si>
  <si>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</si>
  <si>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</si>
  <si>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</si>
  <si>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</si>
  <si>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</si>
  <si>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</si>
  <si>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</si>
  <si>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</si>
  <si>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</si>
  <si>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</si>
  <si>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</si>
  <si>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</si>
  <si>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</si>
  <si>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</si>
  <si>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</si>
  <si>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</si>
  <si>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</si>
  <si>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</si>
  <si>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</si>
  <si>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</si>
  <si>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</si>
  <si>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</si>
  <si>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</si>
  <si>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</si>
  <si>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</si>
  <si>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</si>
  <si>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</si>
  <si>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</si>
  <si>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</si>
  <si>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</si>
  <si>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</si>
  <si>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</si>
  <si>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</si>
  <si>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</si>
  <si>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</si>
  <si>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</si>
  <si>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</si>
  <si>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</si>
  <si>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</si>
  <si>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</si>
  <si>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</si>
  <si>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</si>
  <si>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</si>
  <si>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</si>
  <si>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</si>
  <si>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</si>
  <si>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</si>
  <si>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</si>
  <si>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</si>
  <si>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</si>
  <si>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</si>
  <si>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</si>
  <si>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</si>
  <si>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</si>
  <si>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</si>
  <si>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</si>
  <si>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</si>
  <si>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</si>
  <si>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</si>
  <si>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</si>
  <si>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</si>
  <si>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</si>
  <si>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</si>
  <si>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</si>
  <si>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</si>
  <si>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</si>
  <si>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</si>
  <si>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</si>
  <si>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</si>
  <si>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</si>
  <si>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</si>
  <si>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</si>
  <si>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</si>
  <si>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</si>
  <si>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</si>
  <si>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</si>
  <si>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</si>
  <si>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</si>
  <si>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</si>
  <si>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</si>
  <si>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</si>
  <si>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</si>
  <si>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</si>
  <si>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</si>
  <si>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</si>
  <si>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</si>
  <si>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</si>
  <si>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</si>
  <si>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</si>
  <si>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</si>
  <si>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</si>
  <si>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</si>
  <si>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</si>
  <si>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</si>
  <si>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</si>
  <si>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</si>
  <si>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</si>
  <si>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</si>
  <si>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</si>
  <si>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</si>
  <si>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</si>
  <si>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</si>
  <si>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</si>
  <si>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</si>
  <si>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</si>
  <si>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</si>
  <si>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</si>
  <si>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</si>
  <si>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</si>
  <si>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</si>
  <si>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</si>
  <si>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</si>
  <si>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</si>
  <si>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</si>
  <si>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</si>
  <si>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</si>
  <si>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</si>
  <si>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</si>
  <si>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</si>
  <si>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</si>
  <si>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</si>
  <si>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</si>
  <si>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</si>
  <si>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</si>
  <si>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</si>
  <si>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</si>
  <si>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</si>
  <si>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</si>
  <si>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</si>
  <si>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</si>
  <si>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</si>
  <si>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</si>
  <si>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</si>
  <si>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</si>
  <si>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</si>
  <si>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</si>
  <si>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</si>
  <si>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</si>
  <si>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</si>
  <si>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</si>
  <si>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</si>
  <si>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</si>
  <si>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</si>
  <si>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</si>
  <si>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</si>
  <si>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</si>
  <si>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</si>
  <si>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</si>
  <si>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</si>
  <si>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</si>
  <si>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</si>
  <si>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</si>
  <si>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</si>
  <si>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</si>
  <si>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</si>
  <si>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</si>
  <si>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</si>
  <si>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</si>
  <si>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</si>
  <si>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</si>
  <si>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</si>
  <si>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</si>
  <si>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</si>
  <si>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</si>
  <si>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</si>
  <si>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</si>
  <si>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</si>
  <si>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</si>
  <si>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</si>
  <si>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</si>
  <si>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</si>
  <si>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</si>
  <si>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</si>
  <si>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</si>
  <si>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</si>
  <si>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</si>
  <si>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</si>
  <si>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</si>
  <si>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</si>
  <si>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</si>
  <si>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</si>
  <si>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</si>
  <si>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</si>
  <si>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</si>
  <si>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</si>
  <si>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</si>
  <si>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</si>
  <si>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</si>
  <si>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</si>
  <si>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</si>
  <si>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</si>
  <si>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</si>
  <si>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</si>
  <si>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</si>
  <si>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</si>
  <si>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</si>
  <si>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</si>
  <si>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</si>
  <si>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</si>
  <si>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</si>
  <si>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</si>
  <si>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</si>
  <si>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</si>
  <si>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</si>
  <si>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</si>
  <si>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</si>
  <si>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</si>
  <si>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</si>
  <si>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</si>
  <si>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</si>
  <si>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</si>
  <si>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</si>
  <si>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</si>
  <si>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</si>
  <si>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</si>
  <si>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</si>
  <si>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</si>
  <si>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</si>
  <si>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</si>
  <si>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</si>
  <si>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</si>
  <si>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</si>
  <si>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</si>
  <si>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</si>
  <si>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</si>
  <si>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</si>
  <si>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</si>
  <si>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</si>
  <si>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</si>
  <si>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</si>
  <si>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</si>
  <si>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</si>
  <si>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</si>
  <si>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</si>
  <si>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</si>
  <si>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</si>
  <si>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</si>
  <si>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</si>
  <si>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</si>
  <si>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</si>
  <si>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</si>
  <si>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</si>
  <si>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</si>
  <si>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</si>
  <si>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</si>
  <si>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</si>
  <si>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</si>
  <si>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</si>
  <si>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</si>
  <si>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</si>
  <si>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</si>
  <si>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</si>
  <si>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</si>
  <si>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</si>
  <si>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</si>
  <si>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</si>
  <si>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</si>
  <si>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</si>
  <si>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</si>
  <si>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</si>
  <si>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</si>
  <si>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</si>
  <si>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</si>
  <si>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</si>
  <si>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</si>
  <si>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</si>
  <si>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</si>
  <si>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</si>
  <si>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</si>
  <si>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</si>
  <si>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</si>
  <si>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</si>
  <si>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</si>
  <si>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</si>
  <si>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</si>
  <si>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</si>
  <si>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</si>
  <si>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</si>
  <si>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</si>
  <si>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</si>
  <si>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</si>
  <si>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</si>
  <si>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</si>
  <si>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</si>
  <si>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</si>
  <si>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</si>
  <si>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</si>
  <si>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</si>
  <si>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</si>
  <si>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</si>
  <si>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</si>
  <si>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</si>
  <si>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</si>
  <si>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</si>
  <si>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</si>
  <si>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</si>
  <si>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</si>
  <si>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</si>
  <si>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</si>
  <si>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</si>
  <si>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</si>
  <si>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</si>
  <si>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</si>
  <si>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</si>
  <si>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</si>
  <si>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</si>
  <si>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</si>
  <si>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</si>
  <si>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</si>
  <si>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</si>
  <si>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</si>
  <si>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</si>
  <si>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</si>
  <si>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</si>
  <si>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</si>
  <si>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</si>
  <si>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</si>
  <si>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</si>
  <si>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</si>
  <si>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</si>
  <si>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</si>
  <si>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</si>
  <si>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</si>
  <si>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</si>
  <si>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</si>
  <si>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</si>
  <si>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</si>
  <si>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</si>
  <si>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</si>
  <si>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</si>
  <si>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</si>
  <si>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</si>
  <si>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</si>
  <si>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</si>
  <si>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</si>
  <si>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</si>
  <si>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</si>
  <si>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</si>
  <si>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</si>
  <si>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</si>
  <si>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</si>
  <si>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</si>
  <si>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</si>
  <si>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</si>
  <si>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</si>
  <si>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</si>
  <si>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</si>
  <si>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</si>
  <si>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</si>
  <si>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</si>
  <si>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</si>
  <si>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</si>
  <si>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</si>
  <si>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</si>
  <si>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</si>
  <si>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</si>
  <si>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</si>
  <si>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</si>
  <si>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</si>
  <si>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</si>
  <si>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</si>
  <si>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</si>
  <si>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</si>
  <si>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</si>
  <si>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</si>
  <si>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</si>
  <si>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</si>
  <si>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</si>
  <si>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</si>
  <si>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</si>
  <si>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</si>
  <si>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</si>
  <si>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</si>
  <si>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</si>
  <si>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</si>
  <si>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</si>
  <si>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</si>
  <si>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</si>
  <si>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</si>
  <si>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</si>
  <si>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</si>
  <si>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</si>
  <si>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</si>
  <si>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</si>
  <si>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</si>
  <si>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</si>
  <si>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</si>
  <si>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</si>
  <si>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</si>
  <si>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</si>
  <si>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</si>
  <si>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</si>
  <si>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</si>
  <si>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</si>
  <si>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</si>
  <si>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</si>
  <si>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</si>
  <si>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</si>
  <si>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</si>
  <si>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</si>
  <si>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</si>
  <si>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</si>
  <si>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</si>
  <si>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</si>
  <si>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</si>
  <si>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</si>
  <si>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</si>
  <si>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</si>
  <si>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</si>
  <si>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</si>
  <si>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</si>
  <si>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</si>
  <si>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</si>
  <si>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</si>
  <si>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</si>
  <si>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</si>
  <si>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</si>
  <si>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</si>
  <si>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</si>
  <si>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</si>
  <si>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</si>
  <si>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</si>
  <si>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</si>
  <si>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</si>
  <si>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</si>
  <si>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</si>
  <si>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</si>
  <si>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</si>
  <si>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</si>
  <si>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</si>
  <si>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</si>
  <si>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</si>
  <si>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</si>
  <si>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</si>
  <si>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</si>
  <si>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</si>
  <si>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</si>
  <si>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</si>
  <si>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</si>
  <si>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</si>
  <si>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</si>
  <si>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</si>
  <si>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</si>
  <si>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</si>
  <si>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</si>
  <si>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</si>
  <si>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</si>
  <si>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</si>
  <si>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</si>
  <si>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</si>
  <si>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</si>
  <si>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</si>
  <si>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</si>
  <si>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</si>
  <si>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</si>
  <si>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</si>
  <si>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</si>
  <si>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</si>
  <si>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</si>
  <si>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</si>
  <si>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</si>
  <si>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</si>
  <si>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</si>
  <si>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</si>
  <si>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</si>
  <si>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</si>
  <si>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</si>
  <si>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</si>
  <si>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</si>
  <si>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</si>
  <si>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</si>
  <si>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</si>
  <si>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</si>
  <si>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</si>
  <si>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</si>
  <si>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</si>
  <si>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</si>
  <si>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</si>
  <si>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</si>
  <si>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</si>
  <si>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</si>
  <si>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</si>
  <si>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</si>
  <si>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</si>
  <si>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</si>
  <si>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</si>
  <si>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</si>
  <si>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</si>
  <si>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</si>
  <si>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</si>
  <si>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</si>
  <si>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</si>
  <si>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</si>
  <si>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</si>
  <si>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</si>
  <si>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</si>
  <si>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</si>
  <si>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</si>
  <si>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</si>
  <si>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</si>
  <si>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</si>
  <si>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</si>
  <si>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</si>
  <si>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</si>
  <si>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</si>
  <si>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</si>
  <si>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</si>
  <si>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</si>
  <si>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</si>
  <si>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</si>
  <si>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</si>
  <si>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</si>
  <si>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</si>
  <si>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</si>
  <si>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</si>
  <si>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</si>
  <si>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</si>
  <si>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</si>
  <si>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</si>
  <si>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</si>
  <si>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</si>
  <si>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</si>
  <si>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</si>
  <si>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</si>
  <si>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</si>
  <si>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</si>
  <si>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</si>
  <si>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</si>
  <si>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</si>
  <si>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</si>
  <si>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</si>
  <si>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</si>
  <si>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</si>
  <si>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</si>
  <si>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</si>
  <si>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</si>
  <si>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</si>
  <si>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</si>
  <si>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</si>
  <si>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</si>
  <si>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</si>
  <si>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</si>
  <si>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</si>
  <si>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</si>
  <si>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</si>
  <si>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</si>
  <si>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</si>
  <si>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</si>
  <si>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</si>
  <si>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</si>
  <si>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</si>
  <si>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</si>
  <si>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</si>
  <si>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</si>
  <si>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</si>
  <si>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</si>
  <si>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</si>
  <si>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</si>
  <si>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</si>
  <si>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</si>
  <si>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</si>
  <si>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</si>
  <si>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</si>
  <si>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</si>
  <si>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</si>
  <si>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</si>
  <si>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</si>
  <si>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</si>
  <si>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</si>
  <si>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</si>
  <si>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</si>
  <si>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</si>
  <si>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</si>
  <si>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</si>
  <si>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</si>
  <si>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</si>
  <si>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</si>
  <si>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</si>
  <si>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</si>
  <si>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</si>
  <si>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</si>
  <si>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</si>
  <si>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</si>
  <si>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</si>
  <si>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</si>
  <si>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</si>
  <si>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</si>
  <si>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</si>
  <si>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</si>
  <si>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</si>
  <si>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</si>
  <si>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</si>
  <si>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</si>
  <si>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</si>
  <si>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</si>
  <si>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</si>
  <si>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</si>
  <si>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</si>
  <si>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</si>
  <si>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</si>
  <si>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</si>
  <si>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</si>
  <si>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</si>
  <si>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</si>
  <si>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</si>
  <si>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</si>
  <si>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</si>
  <si>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</si>
  <si>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</si>
  <si>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</si>
  <si>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</si>
  <si>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</si>
  <si>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</si>
  <si>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</si>
  <si>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</si>
  <si>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</si>
  <si>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</si>
  <si>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</si>
  <si>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</si>
  <si>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</si>
  <si>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</si>
  <si>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</si>
  <si>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</si>
  <si>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</si>
  <si>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</si>
  <si>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</si>
  <si>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</si>
  <si>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</si>
  <si>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</si>
  <si>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</si>
  <si>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</si>
  <si>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</si>
  <si>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</si>
  <si>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</si>
  <si>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</si>
  <si>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</si>
  <si>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</si>
  <si>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</si>
  <si>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</si>
  <si>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</si>
  <si>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</si>
  <si>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</si>
  <si>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</si>
  <si>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</si>
  <si>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</si>
  <si>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</si>
  <si>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</si>
  <si>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</si>
  <si>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</si>
  <si>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</si>
  <si>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</si>
  <si>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</si>
  <si>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</si>
  <si>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</si>
  <si>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</si>
  <si>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</si>
  <si>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</si>
  <si>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</si>
  <si>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</si>
  <si>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</si>
  <si>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</si>
  <si>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</si>
  <si>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</si>
  <si>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</si>
  <si>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</si>
  <si>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</si>
  <si>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</si>
  <si>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</si>
  <si>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</si>
  <si>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</si>
  <si>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</si>
  <si>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</si>
  <si>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</si>
  <si>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</si>
  <si>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</si>
  <si>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</si>
  <si>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</si>
  <si>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</si>
  <si>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</si>
  <si>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</si>
  <si>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</si>
  <si>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</si>
  <si>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</si>
  <si>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</si>
  <si>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</si>
  <si>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</si>
  <si>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</si>
  <si>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</si>
  <si>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</si>
  <si>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</si>
  <si>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</si>
  <si>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</si>
  <si>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</si>
  <si>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</si>
  <si>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</si>
  <si>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</si>
  <si>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</si>
  <si>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</si>
  <si>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</si>
  <si>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</si>
  <si>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</si>
  <si>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</si>
  <si>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</si>
  <si>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</si>
  <si>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</si>
  <si>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</si>
  <si>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</si>
  <si>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</si>
  <si>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</si>
  <si>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</si>
  <si>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</si>
  <si>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</si>
  <si>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</si>
  <si>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</si>
  <si>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</si>
  <si>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</si>
  <si>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</si>
  <si>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</si>
  <si>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</si>
  <si>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</si>
  <si>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</si>
  <si>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</si>
  <si>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</si>
  <si>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</si>
  <si>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</si>
  <si>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</si>
  <si>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</si>
  <si>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</si>
  <si>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</si>
  <si>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</si>
  <si>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</si>
  <si>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</si>
  <si>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</si>
  <si>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</si>
  <si>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</si>
  <si>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</si>
  <si>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</si>
  <si>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</si>
  <si>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</si>
  <si>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</si>
  <si>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</si>
  <si>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</si>
  <si>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</si>
  <si>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</si>
  <si>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</si>
  <si>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</si>
  <si>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</si>
  <si>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</si>
  <si>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</si>
  <si>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</si>
  <si>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</si>
  <si>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</si>
  <si>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</si>
  <si>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</si>
  <si>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</si>
  <si>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</si>
  <si>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</si>
  <si>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</si>
  <si>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</si>
  <si>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</si>
  <si>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</si>
  <si>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</si>
  <si>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</si>
  <si>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</si>
  <si>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</si>
  <si>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</si>
  <si>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</si>
  <si>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</si>
  <si>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</si>
  <si>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</si>
  <si>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</si>
  <si>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</si>
  <si>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</si>
  <si>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</si>
  <si>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</si>
  <si>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</si>
  <si>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</si>
  <si>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</si>
  <si>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</si>
  <si>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</si>
  <si>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</si>
  <si>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</si>
  <si>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</si>
  <si>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</si>
  <si>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</si>
  <si>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</si>
  <si>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</si>
  <si>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</si>
  <si>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</si>
  <si>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</si>
  <si>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</si>
  <si>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</si>
  <si>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</si>
  <si>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</si>
  <si>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</si>
  <si>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</si>
  <si>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</si>
  <si>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</si>
  <si>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</si>
  <si>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</si>
  <si>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</si>
  <si>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</si>
  <si>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</si>
  <si>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</si>
  <si>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</si>
  <si>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</si>
  <si>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</si>
  <si>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</si>
  <si>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</si>
  <si>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</si>
  <si>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</si>
  <si>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</si>
  <si>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</si>
  <si>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</si>
  <si>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</si>
  <si>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</si>
  <si>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</si>
  <si>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</si>
  <si>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</si>
  <si>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</si>
  <si>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</si>
  <si>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</si>
  <si>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</si>
  <si>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</si>
  <si>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</si>
  <si>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</si>
  <si>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</si>
  <si>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</si>
  <si>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</si>
  <si>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</si>
  <si>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</si>
  <si>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</si>
  <si>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</si>
  <si>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</si>
  <si>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</si>
  <si>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</si>
  <si>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</si>
  <si>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</si>
  <si>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</si>
  <si>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</si>
  <si>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</si>
  <si>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</si>
  <si>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</si>
  <si>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</si>
  <si>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</si>
  <si>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</si>
  <si>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</si>
  <si>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</si>
  <si>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</si>
  <si>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</si>
  <si>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</si>
  <si>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</si>
  <si>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</si>
  <si>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</si>
  <si>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</si>
  <si>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</si>
  <si>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</si>
  <si>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</si>
  <si>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</si>
  <si>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</si>
  <si>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</si>
  <si>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</si>
  <si>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</si>
  <si>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</si>
  <si>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</si>
  <si>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</si>
  <si>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</si>
  <si>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</si>
  <si>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</si>
  <si>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</si>
  <si>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</si>
  <si>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</si>
  <si>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</si>
  <si>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</si>
  <si>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</si>
  <si>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</si>
  <si>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</si>
  <si>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</si>
  <si>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</si>
  <si>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</si>
  <si>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</si>
  <si>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</si>
  <si>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</si>
  <si>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</si>
  <si>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</si>
  <si>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</si>
  <si>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</si>
  <si>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</si>
  <si>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</si>
  <si>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</si>
  <si>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</si>
  <si>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</si>
  <si>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</si>
  <si>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</si>
  <si>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</si>
  <si>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</si>
  <si>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</si>
  <si>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</si>
  <si>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</si>
  <si>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</si>
  <si>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</si>
  <si>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</si>
  <si>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</si>
  <si>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</si>
  <si>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</si>
  <si>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</si>
  <si>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</si>
  <si>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</si>
  <si>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</si>
  <si>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</si>
  <si>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</si>
  <si>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</si>
  <si>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</si>
  <si>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</si>
  <si>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</si>
  <si>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</si>
  <si>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</si>
  <si>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</si>
  <si>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</si>
  <si>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</si>
  <si>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</si>
  <si>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</si>
  <si>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</si>
  <si>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</si>
  <si>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</si>
  <si>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</si>
  <si>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</si>
  <si>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</si>
  <si>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</si>
  <si>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</si>
  <si>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</si>
  <si>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</si>
  <si>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</si>
  <si>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</si>
  <si>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</si>
  <si>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</si>
  <si>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</si>
  <si>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</si>
  <si>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</si>
  <si>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</si>
  <si>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</si>
  <si>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</si>
  <si>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</si>
  <si>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</si>
  <si>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</si>
  <si>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</si>
  <si>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</si>
  <si>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</si>
  <si>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</si>
  <si>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</si>
  <si>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</si>
  <si>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</si>
  <si>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</si>
  <si>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</si>
  <si>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</si>
  <si>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</si>
  <si>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</si>
  <si>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</si>
  <si>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</si>
  <si>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</si>
  <si>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</si>
  <si>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</si>
  <si>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</si>
  <si>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</si>
  <si>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</si>
  <si>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</si>
  <si>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</si>
  <si>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</si>
  <si>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</si>
  <si>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</si>
  <si>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</si>
  <si>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</si>
  <si>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</si>
  <si>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</si>
  <si>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</si>
  <si>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</si>
  <si>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</si>
  <si>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</si>
  <si>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</si>
  <si>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</si>
  <si>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</si>
  <si>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</si>
  <si>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</si>
  <si>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</si>
  <si>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</si>
  <si>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</si>
  <si>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</si>
  <si>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</si>
  <si>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</si>
  <si>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</si>
  <si>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</si>
  <si>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</si>
  <si>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</si>
  <si>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</si>
  <si>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</si>
  <si>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</si>
  <si>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</si>
  <si>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</si>
  <si>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</si>
  <si>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</si>
  <si>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</si>
  <si>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</si>
  <si>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</si>
  <si>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</si>
  <si>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</si>
  <si>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</si>
  <si>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</si>
  <si>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</si>
  <si>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</si>
  <si>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</si>
  <si>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</si>
  <si>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</si>
  <si>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</si>
  <si>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</si>
  <si>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</si>
  <si>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</si>
  <si>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</si>
  <si>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</si>
  <si>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</si>
  <si>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</si>
  <si>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</si>
  <si>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</si>
  <si>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</si>
  <si>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</si>
  <si>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</si>
  <si>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</si>
  <si>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</si>
  <si>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</si>
  <si>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</si>
  <si>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</si>
  <si>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</si>
  <si>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</si>
  <si>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</si>
  <si>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</si>
  <si>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</si>
  <si>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</si>
  <si>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</si>
  <si>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</si>
  <si>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</si>
  <si>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</si>
  <si>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</si>
  <si>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</si>
  <si>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</si>
  <si>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</si>
  <si>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</si>
  <si>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</si>
  <si>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</si>
  <si>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</si>
  <si>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</si>
  <si>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</si>
  <si>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</si>
  <si>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</si>
  <si>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</si>
  <si>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</si>
  <si>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</si>
  <si>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</si>
  <si>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</si>
  <si>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</si>
  <si>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</si>
  <si>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</si>
  <si>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</si>
  <si>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</si>
  <si>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</si>
  <si>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</si>
  <si>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</si>
  <si>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</si>
  <si>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</si>
  <si>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</si>
  <si>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</si>
  <si>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</si>
  <si>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</si>
  <si>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</si>
  <si>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</si>
  <si>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</si>
  <si>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</si>
  <si>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</si>
  <si>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</si>
  <si>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</si>
  <si>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</si>
  <si>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</si>
  <si>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</si>
  <si>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</si>
  <si>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</si>
  <si>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</si>
  <si>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</si>
  <si>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</si>
  <si>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</si>
  <si>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</si>
  <si>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</si>
  <si>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</si>
  <si>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</si>
  <si>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</si>
  <si>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</si>
  <si>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</si>
  <si>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</si>
  <si>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</si>
  <si>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</si>
  <si>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</si>
  <si>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</si>
  <si>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</si>
  <si>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</si>
  <si>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</si>
  <si>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</si>
  <si>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</si>
  <si>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</si>
  <si>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</si>
  <si>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</si>
  <si>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</si>
  <si>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</si>
  <si>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</si>
  <si>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</si>
  <si>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</si>
  <si>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</si>
  <si>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</si>
  <si>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</si>
  <si>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</si>
  <si>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</si>
  <si>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</si>
  <si>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</si>
  <si>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</si>
  <si>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</si>
  <si>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</si>
  <si>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</si>
  <si>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</si>
  <si>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</si>
  <si>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</si>
  <si>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</si>
  <si>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</si>
  <si>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</si>
  <si>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</si>
  <si>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</si>
  <si>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</si>
  <si>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</si>
  <si>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</si>
  <si>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</si>
  <si>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</si>
  <si>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</si>
  <si>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</si>
  <si>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</si>
  <si>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</si>
  <si>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</si>
  <si>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</si>
  <si>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</si>
  <si>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</si>
  <si>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</si>
  <si>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</si>
  <si>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</si>
  <si>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</si>
  <si>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</si>
  <si>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</si>
  <si>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</si>
  <si>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</si>
  <si>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</si>
  <si>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</si>
  <si>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</si>
  <si>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</si>
  <si>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</si>
  <si>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</si>
  <si>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</si>
  <si>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</si>
  <si>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</si>
  <si>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</si>
  <si>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</si>
  <si>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</si>
  <si>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</si>
  <si>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</si>
  <si>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</si>
  <si>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</si>
  <si>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</si>
  <si>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</si>
  <si>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</si>
  <si>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</si>
  <si>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</si>
  <si>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</si>
  <si>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</si>
  <si>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</si>
  <si>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</si>
  <si>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</si>
  <si>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</si>
  <si>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</si>
  <si>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</si>
  <si>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</si>
  <si>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</si>
  <si>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</si>
  <si>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</si>
  <si>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</si>
  <si>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</si>
  <si>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</si>
  <si>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</si>
  <si>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</si>
  <si>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</si>
  <si>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</si>
  <si>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</si>
  <si>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</si>
  <si>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</si>
  <si>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</si>
  <si>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</si>
  <si>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</si>
  <si>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</si>
  <si>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</si>
  <si>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</si>
  <si>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</si>
  <si>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</si>
  <si>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</si>
  <si>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</si>
  <si>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</si>
  <si>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</si>
  <si>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</si>
  <si>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</si>
  <si>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</si>
  <si>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</si>
  <si>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</si>
  <si>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</si>
  <si>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</si>
  <si>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</si>
  <si>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</si>
  <si>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</si>
  <si>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</si>
  <si>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</si>
  <si>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</si>
  <si>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</si>
  <si>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</si>
  <si>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</si>
  <si>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</si>
  <si>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</si>
  <si>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</si>
  <si>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</si>
  <si>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</si>
  <si>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</si>
  <si>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</si>
  <si>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</si>
  <si>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</si>
  <si>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</si>
  <si>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</si>
  <si>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</si>
  <si>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</si>
  <si>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</si>
  <si>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</si>
  <si>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</si>
  <si>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</si>
  <si>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</si>
  <si>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</si>
  <si>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</si>
  <si>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</si>
  <si>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</si>
  <si>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</si>
  <si>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</si>
  <si>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</si>
  <si>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</si>
  <si>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</si>
  <si>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</si>
  <si>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</si>
  <si>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</si>
  <si>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</si>
  <si>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</si>
  <si>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</si>
  <si>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</si>
  <si>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</si>
  <si>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</si>
  <si>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</si>
  <si>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</si>
  <si>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</si>
  <si>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</si>
  <si>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</si>
  <si>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</si>
  <si>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</si>
  <si>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</si>
  <si>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</si>
  <si>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</si>
  <si>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</si>
  <si>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</si>
  <si>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</si>
  <si>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</si>
  <si>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</si>
  <si>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</si>
  <si>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</si>
  <si>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</si>
  <si>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</si>
  <si>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</si>
  <si>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</si>
  <si>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</si>
  <si>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</si>
  <si>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</si>
  <si>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</si>
  <si>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</si>
  <si>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</si>
  <si>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</si>
  <si>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</si>
  <si>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</si>
  <si>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</si>
  <si>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</si>
  <si>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</si>
  <si>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</si>
  <si>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</si>
  <si>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</si>
  <si>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</si>
  <si>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</si>
  <si>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</si>
  <si>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</si>
  <si>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</si>
  <si>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</si>
  <si>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</si>
  <si>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</si>
  <si>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</si>
  <si>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</si>
  <si>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</si>
  <si>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</si>
  <si>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</si>
  <si>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</si>
  <si>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</si>
  <si>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</si>
  <si>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</si>
  <si>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</si>
  <si>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</si>
  <si>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</si>
  <si>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</si>
  <si>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</si>
  <si>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</si>
  <si>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</si>
  <si>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</si>
  <si>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</si>
  <si>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</si>
  <si>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</si>
  <si>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</si>
  <si>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</si>
  <si>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</si>
  <si>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</si>
  <si>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</si>
  <si>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</si>
  <si>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</si>
  <si>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</si>
  <si>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</si>
  <si>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</si>
  <si>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</si>
  <si>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</si>
  <si>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</si>
  <si>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</si>
  <si>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</si>
  <si>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</si>
  <si>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</si>
  <si>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</si>
  <si>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</si>
  <si>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</si>
  <si>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</si>
  <si>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</si>
  <si>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</si>
  <si>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</si>
  <si>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</si>
  <si>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</si>
  <si>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</si>
  <si>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</si>
  <si>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</si>
  <si>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</si>
  <si>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</si>
  <si>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</si>
  <si>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</si>
  <si>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</si>
  <si>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</si>
  <si>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</si>
  <si>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</si>
  <si>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</si>
  <si>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</si>
  <si>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</si>
  <si>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</si>
  <si>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</si>
  <si>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</si>
  <si>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</si>
  <si>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</si>
  <si>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</si>
  <si>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</si>
  <si>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</si>
  <si>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</si>
  <si>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</si>
  <si>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</si>
  <si>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</si>
  <si>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</si>
  <si>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</si>
  <si>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</si>
  <si>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</si>
  <si>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</si>
  <si>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</si>
  <si>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</si>
  <si>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</si>
  <si>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</si>
  <si>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</si>
  <si>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</si>
  <si>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</si>
  <si>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</si>
  <si>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</si>
  <si>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</si>
  <si>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</si>
  <si>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</si>
  <si>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</si>
  <si>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</si>
  <si>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</si>
  <si>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</si>
  <si>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</si>
  <si>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</si>
  <si>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</si>
  <si>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</si>
  <si>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</si>
  <si>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</si>
  <si>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</si>
  <si>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</si>
  <si>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</si>
  <si>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</si>
  <si>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</si>
  <si>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</si>
  <si>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</si>
  <si>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</si>
  <si>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</si>
  <si>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</si>
  <si>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</si>
  <si>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</si>
  <si>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</si>
  <si>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</si>
  <si>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</si>
  <si>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</si>
  <si>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</si>
  <si>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</si>
  <si>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</si>
  <si>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</si>
  <si>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</si>
  <si>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</si>
  <si>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</si>
  <si>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</si>
  <si>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</si>
  <si>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</si>
  <si>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</si>
  <si>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</si>
  <si>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</si>
  <si>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</si>
  <si>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</si>
  <si>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</si>
  <si>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</si>
  <si>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</si>
  <si>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</si>
  <si>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</si>
  <si>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</si>
  <si>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</si>
  <si>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</si>
  <si>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</si>
  <si>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</si>
  <si>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</si>
  <si>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</si>
  <si>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</si>
  <si>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</si>
  <si>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</si>
  <si>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</si>
  <si>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</si>
  <si>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</si>
  <si>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</si>
  <si>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</si>
  <si>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</si>
  <si>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</si>
  <si>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</si>
  <si>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</si>
  <si>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</si>
  <si>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</si>
  <si>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</si>
  <si>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</si>
  <si>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</si>
  <si>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</si>
  <si>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</si>
  <si>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</si>
  <si>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</si>
  <si>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</si>
  <si>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</si>
  <si>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</si>
  <si>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</si>
  <si>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</si>
  <si>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</si>
  <si>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</si>
  <si>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</si>
  <si>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</si>
  <si>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</si>
  <si>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</si>
  <si>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</si>
  <si>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</si>
  <si>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</si>
  <si>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</si>
  <si>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</si>
  <si>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</si>
  <si>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</si>
  <si>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</si>
  <si>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</si>
  <si>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</si>
  <si>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</si>
  <si>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</si>
  <si>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</si>
  <si>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</si>
  <si>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</si>
  <si>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</si>
  <si>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</si>
  <si>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</si>
  <si>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</si>
  <si>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</si>
  <si>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</si>
  <si>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</si>
  <si>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</si>
  <si>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</si>
  <si>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</si>
  <si>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</si>
  <si>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</si>
  <si>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</si>
  <si>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</si>
  <si>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</si>
  <si>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</si>
  <si>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</si>
  <si>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</si>
  <si>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</si>
  <si>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</si>
  <si>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</si>
  <si>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</si>
  <si>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</si>
  <si>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</si>
  <si>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</si>
  <si>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</si>
  <si>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</si>
  <si>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</si>
  <si>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</si>
  <si>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</si>
  <si>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</si>
  <si>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</si>
  <si>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</si>
  <si>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</si>
  <si>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</si>
  <si>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</si>
  <si>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</si>
  <si>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</si>
  <si>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</si>
  <si>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</si>
  <si>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</si>
  <si>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</si>
  <si>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</si>
  <si>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</si>
  <si>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</si>
  <si>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</si>
  <si>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</si>
  <si>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</si>
  <si>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</si>
  <si>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</si>
  <si>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</si>
  <si>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</si>
  <si>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</si>
  <si>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</si>
  <si>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</si>
  <si>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</si>
  <si>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</si>
  <si>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</si>
  <si>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</si>
  <si>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</si>
  <si>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</si>
  <si>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</si>
  <si>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</si>
  <si>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</si>
  <si>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</si>
  <si>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</si>
  <si>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</si>
  <si>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</si>
  <si>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</si>
  <si>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</si>
  <si>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</si>
  <si>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</si>
  <si>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</si>
  <si>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</si>
  <si>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</si>
  <si>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</si>
  <si>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</si>
  <si>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</si>
  <si>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</si>
  <si>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</si>
  <si>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</si>
  <si>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</si>
  <si>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</si>
  <si>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</si>
  <si>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</si>
  <si>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</si>
  <si>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</si>
  <si>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</si>
  <si>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</si>
  <si>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</si>
  <si>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</si>
  <si>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</si>
  <si>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</si>
  <si>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</si>
  <si>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</si>
  <si>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</si>
  <si>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</si>
  <si>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</si>
  <si>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</si>
  <si>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</si>
  <si>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</si>
  <si>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</si>
  <si>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</si>
  <si>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</si>
  <si>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</si>
  <si>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</si>
  <si>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</si>
  <si>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</si>
  <si>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</si>
  <si>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</si>
  <si>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</si>
  <si>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</si>
  <si>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</si>
  <si>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</si>
  <si>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</si>
  <si>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</si>
  <si>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</si>
  <si>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</si>
  <si>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</si>
  <si>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</si>
  <si>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</si>
  <si>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</si>
  <si>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</si>
  <si>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</si>
  <si>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</si>
  <si>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</si>
  <si>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</si>
  <si>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</si>
  <si>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</si>
  <si>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</si>
  <si>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</si>
  <si>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</si>
  <si>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</si>
  <si>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</si>
  <si>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</si>
  <si>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</si>
  <si>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</si>
  <si>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</si>
  <si>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</si>
  <si>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</si>
  <si>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</si>
  <si>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</si>
  <si>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</si>
  <si>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</si>
  <si>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</si>
  <si>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</si>
  <si>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</si>
  <si>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</si>
  <si>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</si>
  <si>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</si>
  <si>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</si>
  <si>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</si>
  <si>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</si>
  <si>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</si>
  <si>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</si>
  <si>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</si>
  <si>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</si>
  <si>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</si>
  <si>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</si>
  <si>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</si>
  <si>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</si>
  <si>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</si>
  <si>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</si>
  <si>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</si>
  <si>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</si>
  <si>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</si>
  <si>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</si>
  <si>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</si>
  <si>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</si>
  <si>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</si>
  <si>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</si>
  <si>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</si>
  <si>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</si>
  <si>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</si>
  <si>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</si>
  <si>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</si>
  <si>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</si>
  <si>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</si>
  <si>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</si>
  <si>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</si>
  <si>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</si>
  <si>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</si>
  <si>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</si>
  <si>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</si>
  <si>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</si>
  <si>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</si>
  <si>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</si>
  <si>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</si>
  <si>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</si>
  <si>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</si>
  <si>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</si>
  <si>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</si>
  <si>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</si>
  <si>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</si>
  <si>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</si>
  <si>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</si>
  <si>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</si>
  <si>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</si>
  <si>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</si>
  <si>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</si>
  <si>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</si>
  <si>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</si>
  <si>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</si>
  <si>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</si>
  <si>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</si>
  <si>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</si>
  <si>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</si>
  <si>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</si>
  <si>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</si>
  <si>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</si>
  <si>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</si>
  <si>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</si>
  <si>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</si>
  <si>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</si>
  <si>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</si>
  <si>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</si>
  <si>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</si>
  <si>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</si>
  <si>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</si>
  <si>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</si>
  <si>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</si>
  <si>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</si>
  <si>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</si>
  <si>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</si>
  <si>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</si>
  <si>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</si>
  <si>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</si>
  <si>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</si>
  <si>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</si>
  <si>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</si>
  <si>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</si>
  <si>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</si>
  <si>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</si>
  <si>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</si>
  <si>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</si>
  <si>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</si>
  <si>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</si>
  <si>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</si>
  <si>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</si>
  <si>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</si>
  <si>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</si>
  <si>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</si>
  <si>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</si>
  <si>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</si>
  <si>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</si>
  <si>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</si>
  <si>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</si>
  <si>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</si>
  <si>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</si>
  <si>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</si>
  <si>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</si>
  <si>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</si>
  <si>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</si>
  <si>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</si>
  <si>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</si>
  <si>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</si>
  <si>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</si>
  <si>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</si>
  <si>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</si>
  <si>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</si>
  <si>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</si>
  <si>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</si>
  <si>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</si>
  <si>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</si>
  <si>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</si>
  <si>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</si>
  <si>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</si>
  <si>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</si>
  <si>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</si>
  <si>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</si>
  <si>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</si>
  <si>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</si>
  <si>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</si>
  <si>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</si>
  <si>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</si>
  <si>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</si>
  <si>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</si>
  <si>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</si>
  <si>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</si>
  <si>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</si>
  <si>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</si>
  <si>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</si>
  <si>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</si>
  <si>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</si>
  <si>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</si>
  <si>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</si>
  <si>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</si>
  <si>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</si>
  <si>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</si>
  <si>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</si>
  <si>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</si>
  <si>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</si>
  <si>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</si>
  <si>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</si>
  <si>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</si>
  <si>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</si>
  <si>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</si>
  <si>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</si>
  <si>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</si>
  <si>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</si>
  <si>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</si>
  <si>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</si>
  <si>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</si>
  <si>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</si>
  <si>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</si>
  <si>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</si>
  <si>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</si>
  <si>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</si>
  <si>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</si>
  <si>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</si>
  <si>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</si>
  <si>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</si>
  <si>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</si>
  <si>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</si>
  <si>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</si>
  <si>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</si>
  <si>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</si>
  <si>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</si>
  <si>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</si>
  <si>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</si>
  <si>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</si>
  <si>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</si>
  <si>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</si>
  <si>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</si>
  <si>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</si>
  <si>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</si>
  <si>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</si>
  <si>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</si>
  <si>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</si>
  <si>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</si>
  <si>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</si>
  <si>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</si>
  <si>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</si>
  <si>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</si>
  <si>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</si>
  <si>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</si>
  <si>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</si>
  <si>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</si>
  <si>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</si>
  <si>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</si>
  <si>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</si>
  <si>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</si>
  <si>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</si>
  <si>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</si>
  <si>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</si>
  <si>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</si>
  <si>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</si>
  <si>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</si>
  <si>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</si>
  <si>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</si>
  <si>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</si>
  <si>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</si>
  <si>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</si>
  <si>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</si>
  <si>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</si>
  <si>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</si>
  <si>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</si>
  <si>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</si>
  <si>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</si>
  <si>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</si>
  <si>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</si>
  <si>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</si>
  <si>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</si>
  <si>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</si>
  <si>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</si>
  <si>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</si>
  <si>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</si>
  <si>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</si>
  <si>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</si>
  <si>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</si>
  <si>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</si>
  <si>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</si>
  <si>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</si>
  <si>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</si>
  <si>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</si>
  <si>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</si>
  <si>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</si>
  <si>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</si>
  <si>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</si>
  <si>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</si>
  <si>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</si>
  <si>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</si>
  <si>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</si>
  <si>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</si>
  <si>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</si>
  <si>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</si>
  <si>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</si>
  <si>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</si>
  <si>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</si>
  <si>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</si>
  <si>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</si>
  <si>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</si>
  <si>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</si>
  <si>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</si>
  <si>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</si>
  <si>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</si>
  <si>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</si>
  <si>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</si>
  <si>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</si>
  <si>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</si>
  <si>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</si>
  <si>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</si>
  <si>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</si>
  <si>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</si>
  <si>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</si>
  <si>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</si>
  <si>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</si>
  <si>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</si>
  <si>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</si>
  <si>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</si>
  <si>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</si>
  <si>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</si>
  <si>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</si>
  <si>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</si>
  <si>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</si>
  <si>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</si>
  <si>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</si>
  <si>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</si>
  <si>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</si>
  <si>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</si>
  <si>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</si>
  <si>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</si>
  <si>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</si>
  <si>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</si>
  <si>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</si>
  <si>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</si>
  <si>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</si>
  <si>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</si>
  <si>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</si>
  <si>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</si>
  <si>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</si>
  <si>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</si>
  <si>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</si>
  <si>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</si>
  <si>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</si>
  <si>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</si>
  <si>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</si>
  <si>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</si>
  <si>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</si>
  <si>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</si>
  <si>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</si>
  <si>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</si>
  <si>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</si>
  <si>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</si>
  <si>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</si>
  <si>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</si>
  <si>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</si>
  <si>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</si>
  <si>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</si>
  <si>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</si>
  <si>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</si>
  <si>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</si>
  <si>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</si>
  <si>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</si>
  <si>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</si>
  <si>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</si>
  <si>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</si>
  <si>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</si>
  <si>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</si>
  <si>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</si>
  <si>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</si>
  <si>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</si>
  <si>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</si>
  <si>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</si>
  <si>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</si>
  <si>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</si>
  <si>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</si>
  <si>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</si>
  <si>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</si>
  <si>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</si>
  <si>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</si>
  <si>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</si>
  <si>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</si>
  <si>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</si>
  <si>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</si>
  <si>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</si>
  <si>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</si>
  <si>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</si>
  <si>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</si>
  <si>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</si>
  <si>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</si>
  <si>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</si>
  <si>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</si>
  <si>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</si>
  <si>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</si>
  <si>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</si>
  <si>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</si>
  <si>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</si>
  <si>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</si>
  <si>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</si>
  <si>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</si>
  <si>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</si>
  <si>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</si>
  <si>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</si>
  <si>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</si>
  <si>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</si>
  <si>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</si>
  <si>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</si>
  <si>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</si>
  <si>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</si>
  <si>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</si>
  <si>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</si>
  <si>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</si>
  <si>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</si>
  <si>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</si>
  <si>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</si>
  <si>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</si>
  <si>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</si>
  <si>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</si>
  <si>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</si>
  <si>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</si>
  <si>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</si>
  <si>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</si>
  <si>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</si>
  <si>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</si>
  <si>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</si>
  <si>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</si>
  <si>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</si>
  <si>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</si>
  <si>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</si>
  <si>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</si>
  <si>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</si>
  <si>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</si>
  <si>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</si>
  <si>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</si>
  <si>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</si>
  <si>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</si>
  <si>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</si>
  <si>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</si>
  <si>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</si>
  <si>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</si>
  <si>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</si>
  <si>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</si>
  <si>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</si>
  <si>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</si>
  <si>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</si>
  <si>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</si>
  <si>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</si>
  <si>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</si>
  <si>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</si>
  <si>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</si>
  <si>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</si>
  <si>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</si>
  <si>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</si>
  <si>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</si>
  <si>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</si>
  <si>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</si>
  <si>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</si>
  <si>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</si>
  <si>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</si>
  <si>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</si>
  <si>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</si>
  <si>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</si>
  <si>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</si>
  <si>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</si>
  <si>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</si>
  <si>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</si>
  <si>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</si>
  <si>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</si>
  <si>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</si>
  <si>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</si>
  <si>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</si>
  <si>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</si>
  <si>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</si>
  <si>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</si>
  <si>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</si>
  <si>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</si>
  <si>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</si>
  <si>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</si>
  <si>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</si>
  <si>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</si>
  <si>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</si>
  <si>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</si>
  <si>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</si>
  <si>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</si>
  <si>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</si>
  <si>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</si>
  <si>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</si>
  <si>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</si>
  <si>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</si>
  <si>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</si>
  <si>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</si>
  <si>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</si>
  <si>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</si>
  <si>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</si>
  <si>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</si>
  <si>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</si>
  <si>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</si>
  <si>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</si>
  <si>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</si>
  <si>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</si>
  <si>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</si>
  <si>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</si>
  <si>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</si>
  <si>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</si>
  <si>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</si>
  <si>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</si>
  <si>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</si>
  <si>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</si>
  <si>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</si>
  <si>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</si>
  <si>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</si>
  <si>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</si>
  <si>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</si>
  <si>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</si>
  <si>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</si>
  <si>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</si>
  <si>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</si>
  <si>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</si>
  <si>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</si>
  <si>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</si>
  <si>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</si>
  <si>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</si>
  <si>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</si>
  <si>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</si>
  <si>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</si>
  <si>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</si>
  <si>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</si>
  <si>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</si>
  <si>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</si>
  <si>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</si>
  <si>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</si>
  <si>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</si>
  <si>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</si>
  <si>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</si>
  <si>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</si>
  <si>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</si>
  <si>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</si>
  <si>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</si>
  <si>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</si>
  <si>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</si>
  <si>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</si>
  <si>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</si>
  <si>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</si>
  <si>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</si>
  <si>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</si>
  <si>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</si>
  <si>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</si>
  <si>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</si>
  <si>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</si>
  <si>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</si>
  <si>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</si>
  <si>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</si>
  <si>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</si>
  <si>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</si>
  <si>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</si>
  <si>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</si>
  <si>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</si>
  <si>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</si>
  <si>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</si>
  <si>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</si>
  <si>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</si>
  <si>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</si>
  <si>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</si>
  <si>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</si>
  <si>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</si>
  <si>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</si>
  <si>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</si>
  <si>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</si>
  <si>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</si>
  <si>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</si>
  <si>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</si>
  <si>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</si>
  <si>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</si>
  <si>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</si>
  <si>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</si>
  <si>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</si>
  <si>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</si>
  <si>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</si>
  <si>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</si>
  <si>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</si>
  <si>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</si>
  <si>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</si>
  <si>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</si>
  <si>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</si>
  <si>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</si>
  <si>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</si>
  <si>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</si>
  <si>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</si>
  <si>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</si>
  <si>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</si>
  <si>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</si>
  <si>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</si>
  <si>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</si>
  <si>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</si>
  <si>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</si>
  <si>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</si>
  <si>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</si>
  <si>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</si>
  <si>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</si>
  <si>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</si>
  <si>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</si>
  <si>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</si>
  <si>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</si>
  <si>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</si>
  <si>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</si>
  <si>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</si>
  <si>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</si>
  <si>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</si>
  <si>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</si>
  <si>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</si>
  <si>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</si>
  <si>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</si>
  <si>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</si>
  <si>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</si>
  <si>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</si>
  <si>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</si>
  <si>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</si>
  <si>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</si>
  <si>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</si>
  <si>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</si>
  <si>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</si>
  <si>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</si>
  <si>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</si>
  <si>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</si>
  <si>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</si>
  <si>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</si>
  <si>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</si>
  <si>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</si>
  <si>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</si>
  <si>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</si>
  <si>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</si>
  <si>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</si>
  <si>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</si>
  <si>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</si>
  <si>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</si>
  <si>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</si>
  <si>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</si>
  <si>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</si>
  <si>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</si>
  <si>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</si>
  <si>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</si>
  <si>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</si>
  <si>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</si>
  <si>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</si>
  <si>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</si>
  <si>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</si>
  <si>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</si>
  <si>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</si>
  <si>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</si>
  <si>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</si>
  <si>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</si>
  <si>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</si>
  <si>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</si>
  <si>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</si>
  <si>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</si>
  <si>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</si>
  <si>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</si>
  <si>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</si>
  <si>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</si>
  <si>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</si>
  <si>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</si>
  <si>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</si>
  <si>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</si>
  <si>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</si>
  <si>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</si>
  <si>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</si>
  <si>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</si>
  <si>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</si>
  <si>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</si>
  <si>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</si>
  <si>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</si>
  <si>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</si>
  <si>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</si>
  <si>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</si>
  <si>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</si>
  <si>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</si>
  <si>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</si>
  <si>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</si>
  <si>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</si>
  <si>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</si>
  <si>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</si>
  <si>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</si>
  <si>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</si>
  <si>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</si>
  <si>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</si>
  <si>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</si>
  <si>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</si>
  <si>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</si>
  <si>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</si>
  <si>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</si>
  <si>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</si>
  <si>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</si>
  <si>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</si>
  <si>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</si>
  <si>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</si>
  <si>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</si>
  <si>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</si>
  <si>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</si>
  <si>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</si>
  <si>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</si>
  <si>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</si>
  <si>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</si>
  <si>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</si>
  <si>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</si>
  <si>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</si>
  <si>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</si>
  <si>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</si>
  <si>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</si>
  <si>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</si>
  <si>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</si>
  <si>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</si>
  <si>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</si>
  <si>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</si>
  <si>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</si>
  <si>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</si>
  <si>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</si>
  <si>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</si>
  <si>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</si>
  <si>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</si>
  <si>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</si>
  <si>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</si>
  <si>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</si>
  <si>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</si>
  <si>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</si>
  <si>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</si>
  <si>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</si>
  <si>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</si>
  <si>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</si>
  <si>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</si>
  <si>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</si>
  <si>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</si>
  <si>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</si>
  <si>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</si>
  <si>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</si>
  <si>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</si>
  <si>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</si>
  <si>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</si>
  <si>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</si>
  <si>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</si>
  <si>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</si>
  <si>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</si>
  <si>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</si>
  <si>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</si>
  <si>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</si>
  <si>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</si>
  <si>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</si>
  <si>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</si>
  <si>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</si>
  <si>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</si>
  <si>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</si>
  <si>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</si>
  <si>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</si>
  <si>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</si>
  <si>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</si>
  <si>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</si>
  <si>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</si>
  <si>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</si>
  <si>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</si>
  <si>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</si>
  <si>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</si>
  <si>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</si>
  <si>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</si>
  <si>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</si>
  <si>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</si>
  <si>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</si>
  <si>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</si>
  <si>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</si>
  <si>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</si>
  <si>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</si>
  <si>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</si>
  <si>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</si>
  <si>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</si>
  <si>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</si>
  <si>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</si>
  <si>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</si>
  <si>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</si>
  <si>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</si>
  <si>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</si>
  <si>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</si>
  <si>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</si>
  <si>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</si>
  <si>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</si>
  <si>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</si>
  <si>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</si>
  <si>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</si>
  <si>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</si>
  <si>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</si>
  <si>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</si>
  <si>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</si>
  <si>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</si>
  <si>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</si>
  <si>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</si>
  <si>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</si>
  <si>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</si>
  <si>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</si>
  <si>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</si>
  <si>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</si>
  <si>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</si>
  <si>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</si>
  <si>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</si>
  <si>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</si>
  <si>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</si>
  <si>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</si>
  <si>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</si>
  <si>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</si>
  <si>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</si>
  <si>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</si>
  <si>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</si>
  <si>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</si>
  <si>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</si>
  <si>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</si>
  <si>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</si>
  <si>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</si>
  <si>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</si>
  <si>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</si>
  <si>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</si>
  <si>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</si>
  <si>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</si>
  <si>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</si>
  <si>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</si>
  <si>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</si>
  <si>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</si>
  <si>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</si>
  <si>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</si>
  <si>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</si>
  <si>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</si>
  <si>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</si>
  <si>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</si>
  <si>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</si>
  <si>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</si>
  <si>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</si>
  <si>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</si>
  <si>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</si>
  <si>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</si>
  <si>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</si>
  <si>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</si>
  <si>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</si>
  <si>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</si>
  <si>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</si>
  <si>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</si>
  <si>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</si>
  <si>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</si>
  <si>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</si>
  <si>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</si>
  <si>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</si>
  <si>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</si>
  <si>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</si>
  <si>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</si>
  <si>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</si>
  <si>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</si>
  <si>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</si>
  <si>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</si>
  <si>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</si>
  <si>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</si>
  <si>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</si>
  <si>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</si>
  <si>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</si>
  <si>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</si>
  <si>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</si>
  <si>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</si>
  <si>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</si>
  <si>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</si>
  <si>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</si>
  <si>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</si>
  <si>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</si>
  <si>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</si>
  <si>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</si>
  <si>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</si>
  <si>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</si>
  <si>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</si>
  <si>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</si>
  <si>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</si>
  <si>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</si>
  <si>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</si>
  <si>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</si>
  <si>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</si>
  <si>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</si>
  <si>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</si>
  <si>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</si>
  <si>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</si>
  <si>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</si>
  <si>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</si>
  <si>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</si>
  <si>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</si>
  <si>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</si>
  <si>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</si>
  <si>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</si>
  <si>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</si>
  <si>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</si>
  <si>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</si>
  <si>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</si>
  <si>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</si>
  <si>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</si>
  <si>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</si>
  <si>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</si>
  <si>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</si>
  <si>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</si>
  <si>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</si>
  <si>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</si>
  <si>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</si>
  <si>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</si>
  <si>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</si>
  <si>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</si>
  <si>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</si>
  <si>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</si>
  <si>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</si>
  <si>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</si>
  <si>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</si>
  <si>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</si>
  <si>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</si>
  <si>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</si>
  <si>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</si>
  <si>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</si>
  <si>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</si>
  <si>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</si>
  <si>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</si>
  <si>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</si>
  <si>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</si>
  <si>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</si>
  <si>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</si>
  <si>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</si>
  <si>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</si>
  <si>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</si>
  <si>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</si>
  <si>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</si>
  <si>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</si>
  <si>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</si>
  <si>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</si>
  <si>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</si>
  <si>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</si>
  <si>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</si>
  <si>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</si>
  <si>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</si>
  <si>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</si>
  <si>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</si>
  <si>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</si>
  <si>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</si>
  <si>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</si>
  <si>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</si>
  <si>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</si>
  <si>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</si>
  <si>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</si>
  <si>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</si>
  <si>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</si>
  <si>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</si>
  <si>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</si>
  <si>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</si>
  <si>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</si>
  <si>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</si>
  <si>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</si>
  <si>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</si>
  <si>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</si>
  <si>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</si>
  <si>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</si>
  <si>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</si>
  <si>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</si>
  <si>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</si>
  <si>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</si>
  <si>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</si>
  <si>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</si>
  <si>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</si>
  <si>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</si>
  <si>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</si>
  <si>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</si>
  <si>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</si>
  <si>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</si>
  <si>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</si>
  <si>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</si>
  <si>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</si>
  <si>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</si>
  <si>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</si>
  <si>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</si>
  <si>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</si>
  <si>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</si>
  <si>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</si>
  <si>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</si>
  <si>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</si>
  <si>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</si>
  <si>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</si>
  <si>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</si>
  <si>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</si>
  <si>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</si>
  <si>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</si>
  <si>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</si>
  <si>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</si>
  <si>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</si>
  <si>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</si>
  <si>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</si>
  <si>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</si>
  <si>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</si>
  <si>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</si>
  <si>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</si>
  <si>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</si>
  <si>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</si>
  <si>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</si>
  <si>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</si>
  <si>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</si>
  <si>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</si>
  <si>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</si>
  <si>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</si>
  <si>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</si>
  <si>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</si>
  <si>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</si>
  <si>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</si>
  <si>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</si>
  <si>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</si>
  <si>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</si>
  <si>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</si>
  <si>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</si>
  <si>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</si>
  <si>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</si>
  <si>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</si>
  <si>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</si>
  <si>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</si>
  <si>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</si>
  <si>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</si>
  <si>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</si>
  <si>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</si>
  <si>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</si>
  <si>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</si>
  <si>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</si>
  <si>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</si>
  <si>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</si>
  <si>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</si>
  <si>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</si>
  <si>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</si>
  <si>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</si>
  <si>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</si>
  <si>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</si>
  <si>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</si>
  <si>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</si>
  <si>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</si>
  <si>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</si>
  <si>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</si>
  <si>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</si>
  <si>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</si>
  <si>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</si>
  <si>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</si>
  <si>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</si>
  <si>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</si>
  <si>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</si>
  <si>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</si>
  <si>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</si>
  <si>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</si>
  <si>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</si>
  <si>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</si>
  <si>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</si>
  <si>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</si>
  <si>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</si>
  <si>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</si>
  <si>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</si>
  <si>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</si>
  <si>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</si>
  <si>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</si>
  <si>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</si>
  <si>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</si>
  <si>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</si>
  <si>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</si>
  <si>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</si>
  <si>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</si>
  <si>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</si>
  <si>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</si>
  <si>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</si>
  <si>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</si>
  <si>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</si>
  <si>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</si>
  <si>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</si>
  <si>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</si>
  <si>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</si>
  <si>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</si>
  <si>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</si>
  <si>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</si>
  <si>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</si>
  <si>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</si>
  <si>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</si>
  <si>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</si>
  <si>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</si>
  <si>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</si>
  <si>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</si>
  <si>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</si>
  <si>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</si>
  <si>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</si>
  <si>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</si>
  <si>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</si>
  <si>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</si>
  <si>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</si>
  <si>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</si>
  <si>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</si>
  <si>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</si>
  <si>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</si>
  <si>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</si>
  <si>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</si>
  <si>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</si>
  <si>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</si>
  <si>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</si>
  <si>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</si>
  <si>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</si>
  <si>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</si>
  <si>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</si>
  <si>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</si>
  <si>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</si>
  <si>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</si>
  <si>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</si>
  <si>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</si>
  <si>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</si>
  <si>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</si>
  <si>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</si>
  <si>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</si>
  <si>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</si>
  <si>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</si>
  <si>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</si>
  <si>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</si>
  <si>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</si>
  <si>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</si>
  <si>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</si>
  <si>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</si>
  <si>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</si>
  <si>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</si>
  <si>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</si>
  <si>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</si>
  <si>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</si>
  <si>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</si>
  <si>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</si>
  <si>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</si>
  <si>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</si>
  <si>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</si>
  <si>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</si>
  <si>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</si>
  <si>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</si>
  <si>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</si>
  <si>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</si>
  <si>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</si>
  <si>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</si>
  <si>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</si>
  <si>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</si>
  <si>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</si>
  <si>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</si>
  <si>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</si>
  <si>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</si>
  <si>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</si>
  <si>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</si>
  <si>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</si>
  <si>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</si>
  <si>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</si>
  <si>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</si>
  <si>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</si>
  <si>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</si>
  <si>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</si>
  <si>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</si>
  <si>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</si>
  <si>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</si>
  <si>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</si>
  <si>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</si>
  <si>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</si>
  <si>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</si>
  <si>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</si>
  <si>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</si>
  <si>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</si>
  <si>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</si>
  <si>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</si>
  <si>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</si>
  <si>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</si>
  <si>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</si>
  <si>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</si>
  <si>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</si>
  <si>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</si>
  <si>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</si>
  <si>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</si>
  <si>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</si>
  <si>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</si>
  <si>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</si>
  <si>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</si>
  <si>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</si>
  <si>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</si>
  <si>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</si>
  <si>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</si>
  <si>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</si>
  <si>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</si>
  <si>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</si>
  <si>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</si>
  <si>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</si>
  <si>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</si>
  <si>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</si>
  <si>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</si>
  <si>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</si>
  <si>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</si>
  <si>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</si>
  <si>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</si>
  <si>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</si>
  <si>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</si>
  <si>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</si>
  <si>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</si>
  <si>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</si>
  <si>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</si>
  <si>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</si>
  <si>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</si>
  <si>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</si>
  <si>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</si>
  <si>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</si>
  <si>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</si>
  <si>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</si>
  <si>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</si>
  <si>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</si>
  <si>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</si>
  <si>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</si>
  <si>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</si>
  <si>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</si>
  <si>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</si>
  <si>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</si>
  <si>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</si>
  <si>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</si>
  <si>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</si>
  <si>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</si>
  <si>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</si>
  <si>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</si>
  <si>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</si>
  <si>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</si>
  <si>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</si>
  <si>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</si>
  <si>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</si>
  <si>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</si>
  <si>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</si>
  <si>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</si>
  <si>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</si>
  <si>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</si>
  <si>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</si>
  <si>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</si>
  <si>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</si>
  <si>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</si>
  <si>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</si>
  <si>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</si>
  <si>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</si>
  <si>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</si>
  <si>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</si>
  <si>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</si>
  <si>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</si>
  <si>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</si>
  <si>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</si>
  <si>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</si>
  <si>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</si>
  <si>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</si>
  <si>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</si>
  <si>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</si>
  <si>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</si>
  <si>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</si>
  <si>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</si>
  <si>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</si>
  <si>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</si>
  <si>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</si>
  <si>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</si>
  <si>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</si>
  <si>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</si>
  <si>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</si>
  <si>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</si>
  <si>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</si>
  <si>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</si>
  <si>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</si>
  <si>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</si>
  <si>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</si>
  <si>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</si>
  <si>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</si>
  <si>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</si>
  <si>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</si>
  <si>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</si>
  <si>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</si>
  <si>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</si>
  <si>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</si>
  <si>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</si>
  <si>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</si>
  <si>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</si>
  <si>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</si>
  <si>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</si>
  <si>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</si>
  <si>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</si>
  <si>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</si>
  <si>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</si>
  <si>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</si>
  <si>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</si>
  <si>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</si>
  <si>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</si>
  <si>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</si>
  <si>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</si>
  <si>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</si>
  <si>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</si>
  <si>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</si>
  <si>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</si>
  <si>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</si>
  <si>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</si>
  <si>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</si>
  <si>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</si>
  <si>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</si>
  <si>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</si>
  <si>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</si>
  <si>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</si>
  <si>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</si>
  <si>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</si>
  <si>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</si>
  <si>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</si>
  <si>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</si>
  <si>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</si>
  <si>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</si>
  <si>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</si>
  <si>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</si>
  <si>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</si>
  <si>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</si>
  <si>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</si>
  <si>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</si>
  <si>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</si>
  <si>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</si>
  <si>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</si>
  <si>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</si>
  <si>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</si>
  <si>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</si>
  <si>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</si>
  <si>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</si>
  <si>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</si>
  <si>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</si>
  <si>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</si>
  <si>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</si>
  <si>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</si>
  <si>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</si>
  <si>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</si>
  <si>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</si>
  <si>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</si>
  <si>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</si>
  <si>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</si>
  <si>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</si>
  <si>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</si>
  <si>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</si>
  <si>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</si>
  <si>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</si>
  <si>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</si>
  <si>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</si>
  <si>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</si>
  <si>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</si>
  <si>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</si>
  <si>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</si>
  <si>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</si>
  <si>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</si>
  <si>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</si>
  <si>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</si>
  <si>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</si>
  <si>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</si>
  <si>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</si>
  <si>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</si>
  <si>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</si>
  <si>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</si>
  <si>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</si>
  <si>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</si>
  <si>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</si>
  <si>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</si>
  <si>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</si>
  <si>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</si>
  <si>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</si>
  <si>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</si>
  <si>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</si>
  <si>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</si>
  <si>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</si>
  <si>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</si>
  <si>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</si>
  <si>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</si>
  <si>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</si>
  <si>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</si>
  <si>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</si>
  <si>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</si>
  <si>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</si>
  <si>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</si>
  <si>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</si>
  <si>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</si>
  <si>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</si>
  <si>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</si>
  <si>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</si>
  <si>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</si>
  <si>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</si>
  <si>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</si>
  <si>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</si>
  <si>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</si>
  <si>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</si>
  <si>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</si>
  <si>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</si>
  <si>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</si>
  <si>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</si>
  <si>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</si>
  <si>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</si>
  <si>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</si>
  <si>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</si>
  <si>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</si>
  <si>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</si>
  <si>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</si>
  <si>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</si>
  <si>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</si>
  <si>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</si>
  <si>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</si>
  <si>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</si>
  <si>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</si>
  <si>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</si>
  <si>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</si>
  <si>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</si>
  <si>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</si>
  <si>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</si>
  <si>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</si>
  <si>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</si>
  <si>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</si>
  <si>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</si>
  <si>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</si>
  <si>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</si>
  <si>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</si>
  <si>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</si>
  <si>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</si>
  <si>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</si>
  <si>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</si>
  <si>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</si>
  <si>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</si>
  <si>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</si>
  <si>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</si>
  <si>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</si>
  <si>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</si>
  <si>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</si>
  <si>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</si>
  <si>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</si>
  <si>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</si>
  <si>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</si>
  <si>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</si>
  <si>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</si>
  <si>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</si>
  <si>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</si>
  <si>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</si>
  <si>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</si>
  <si>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</si>
  <si>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</si>
  <si>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</si>
  <si>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</si>
  <si>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</si>
  <si>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</si>
  <si>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</si>
  <si>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</si>
  <si>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</si>
  <si>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</si>
  <si>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</si>
  <si>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</si>
  <si>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</si>
  <si>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</si>
  <si>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</si>
  <si>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</si>
  <si>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</si>
  <si>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</si>
  <si>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</si>
  <si>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</si>
  <si>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</si>
  <si>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</si>
  <si>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</si>
  <si>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</si>
  <si>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</si>
  <si>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</si>
  <si>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</si>
  <si>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</si>
  <si>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</si>
  <si>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</si>
  <si>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</si>
  <si>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</si>
  <si>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</si>
  <si>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</si>
  <si>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</si>
  <si>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</si>
  <si>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</si>
  <si>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</si>
  <si>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</si>
  <si>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</si>
  <si>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</si>
  <si>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</si>
  <si>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</si>
  <si>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</si>
  <si>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</si>
  <si>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</si>
  <si>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</si>
  <si>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</si>
  <si>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</si>
  <si>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</si>
  <si>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</si>
  <si>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</si>
  <si>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</si>
  <si>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</si>
  <si>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</si>
  <si>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</si>
  <si>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</si>
  <si>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</si>
  <si>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</si>
  <si>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</si>
  <si>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</si>
  <si>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</si>
  <si>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</si>
  <si>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</si>
  <si>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</si>
  <si>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</si>
  <si>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</si>
  <si>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</si>
  <si>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</si>
  <si>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</si>
  <si>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</si>
  <si>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</si>
  <si>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</si>
  <si>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</si>
  <si>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</si>
  <si>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</si>
  <si>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</si>
  <si>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</si>
  <si>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</si>
  <si>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</si>
  <si>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</si>
  <si>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</si>
  <si>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</si>
  <si>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</si>
  <si>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</si>
  <si>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</si>
  <si>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</si>
  <si>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</si>
  <si>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</si>
  <si>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</si>
  <si>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</si>
  <si>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</si>
  <si>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</si>
  <si>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</si>
  <si>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</si>
  <si>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</si>
  <si>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</si>
  <si>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</si>
  <si>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</si>
  <si>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</si>
  <si>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</si>
  <si>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</si>
  <si>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</si>
  <si>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</si>
  <si>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</si>
  <si>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</si>
  <si>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</si>
  <si>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</si>
  <si>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</si>
  <si>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</si>
  <si>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</si>
  <si>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</si>
  <si>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</si>
  <si>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</si>
  <si>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</si>
  <si>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</si>
  <si>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</si>
  <si>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</si>
  <si>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</si>
  <si>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</si>
  <si>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</si>
  <si>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</si>
  <si>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</si>
  <si>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</si>
  <si>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</si>
  <si>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</si>
  <si>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</si>
  <si>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</si>
  <si>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</si>
  <si>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</si>
  <si>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</si>
  <si>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</si>
  <si>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</si>
  <si>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</si>
  <si>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</si>
  <si>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</si>
  <si>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</si>
  <si>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</si>
  <si>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</si>
  <si>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</si>
  <si>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</si>
  <si>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</si>
  <si>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</si>
  <si>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</si>
  <si>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</si>
  <si>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</si>
  <si>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</si>
  <si>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</si>
  <si>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</si>
  <si>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</si>
  <si>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</si>
  <si>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</si>
  <si>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</si>
  <si>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</si>
  <si>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</si>
  <si>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</si>
  <si>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</si>
  <si>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</si>
  <si>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</si>
  <si>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</si>
  <si>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</si>
  <si>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</si>
  <si>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</si>
  <si>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</si>
  <si>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</si>
  <si>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</si>
  <si>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</si>
  <si>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</si>
  <si>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</si>
  <si>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</si>
  <si>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</si>
  <si>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</si>
  <si>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</si>
  <si>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</si>
  <si>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</si>
  <si>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</si>
  <si>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</si>
  <si>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</si>
  <si>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</si>
  <si>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</si>
  <si>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</si>
  <si>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</si>
  <si>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</si>
  <si>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</si>
  <si>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</si>
  <si>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</si>
  <si>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</si>
  <si>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</si>
  <si>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</si>
  <si>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</si>
  <si>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</si>
  <si>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</si>
  <si>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</si>
  <si>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</si>
  <si>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</si>
  <si>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</si>
  <si>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</si>
  <si>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</si>
  <si>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</si>
  <si>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</si>
  <si>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</si>
  <si>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</si>
  <si>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</si>
  <si>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</si>
  <si>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</si>
  <si>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</si>
  <si>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</si>
  <si>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</si>
  <si>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</si>
  <si>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</si>
  <si>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</si>
  <si>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</si>
  <si>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</si>
  <si>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</si>
  <si>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</si>
  <si>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</si>
  <si>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</si>
  <si>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</si>
  <si>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</si>
  <si>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</si>
  <si>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</si>
  <si>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</si>
  <si>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</si>
  <si>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</si>
  <si>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</si>
  <si>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</si>
  <si>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</si>
  <si>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</si>
  <si>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</si>
  <si>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</si>
  <si>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</si>
  <si>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</si>
  <si>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</si>
  <si>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</si>
  <si>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</si>
  <si>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</si>
  <si>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</si>
  <si>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</si>
  <si>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</si>
  <si>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</si>
  <si>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</si>
  <si>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</si>
  <si>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</si>
  <si>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</si>
  <si>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</si>
  <si>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</si>
  <si>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</si>
  <si>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</si>
  <si>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</si>
  <si>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</si>
  <si>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</si>
  <si>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</si>
  <si>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</si>
  <si>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</si>
  <si>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</si>
  <si>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</si>
  <si>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</si>
  <si>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</si>
  <si>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</si>
  <si>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</si>
  <si>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</si>
  <si>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</si>
  <si>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</si>
  <si>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</si>
  <si>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</si>
  <si>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</si>
  <si>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</si>
  <si>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</si>
  <si>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</si>
  <si>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</si>
  <si>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</si>
  <si>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</si>
  <si>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</si>
  <si>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</si>
  <si>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</si>
  <si>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</si>
  <si>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</si>
  <si>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</si>
  <si>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</si>
  <si>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</si>
  <si>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</si>
  <si>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</si>
  <si>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</si>
  <si>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</si>
  <si>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</si>
  <si>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</si>
  <si>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</si>
  <si>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</si>
  <si>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</si>
  <si>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</si>
  <si>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</si>
  <si>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</si>
  <si>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</si>
  <si>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</si>
  <si>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</si>
  <si>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</si>
  <si>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</si>
  <si>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</si>
  <si>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</si>
  <si>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</si>
  <si>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</si>
  <si>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</si>
  <si>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</si>
  <si>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</si>
  <si>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</si>
  <si>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</si>
  <si>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</si>
  <si>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</si>
  <si>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</si>
  <si>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</si>
  <si>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</si>
  <si>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</si>
  <si>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</si>
  <si>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</si>
  <si>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</si>
  <si>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</si>
  <si>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</si>
  <si>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</si>
  <si>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</si>
  <si>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</si>
  <si>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</si>
  <si>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</si>
  <si>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</si>
  <si>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</si>
  <si>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</si>
  <si>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</si>
  <si>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</si>
  <si>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</si>
  <si>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</si>
  <si>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</si>
  <si>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</si>
  <si>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</si>
  <si>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</si>
  <si>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</si>
  <si>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</si>
  <si>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</si>
  <si>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</si>
  <si>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</si>
  <si>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</si>
  <si>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</si>
  <si>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</si>
  <si>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</si>
  <si>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</si>
  <si>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</si>
  <si>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</si>
  <si>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</si>
  <si>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</si>
  <si>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</si>
  <si>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</si>
  <si>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</si>
  <si>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</si>
  <si>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</si>
  <si>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</si>
  <si>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</si>
  <si>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</si>
  <si>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</si>
  <si>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</si>
  <si>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</si>
  <si>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</si>
  <si>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</si>
  <si>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</si>
  <si>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</si>
  <si>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</si>
  <si>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</si>
  <si>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</si>
  <si>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</si>
  <si>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</si>
  <si>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</si>
  <si>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</si>
  <si>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</si>
  <si>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</si>
  <si>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</si>
  <si>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</si>
  <si>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</si>
  <si>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</si>
  <si>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</si>
  <si>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</si>
  <si>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</si>
  <si>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</si>
  <si>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</si>
  <si>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</si>
  <si>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</si>
  <si>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</si>
  <si>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</si>
  <si>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</si>
  <si>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</si>
  <si>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</si>
  <si>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</si>
  <si>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</si>
  <si>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</si>
  <si>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</si>
  <si>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</si>
  <si>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</si>
  <si>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</si>
  <si>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</si>
  <si>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</si>
  <si>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</si>
  <si>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</si>
  <si>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</si>
  <si>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</si>
  <si>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</si>
  <si>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</si>
  <si>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</si>
  <si>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</si>
  <si>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</si>
  <si>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</si>
  <si>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</si>
  <si>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</si>
  <si>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</si>
  <si>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</si>
  <si>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</si>
  <si>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</si>
  <si>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</si>
  <si>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</si>
  <si>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</si>
  <si>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</si>
  <si>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</si>
  <si>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</si>
  <si>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</si>
  <si>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</si>
  <si>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</si>
  <si>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</si>
  <si>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</si>
  <si>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</si>
  <si>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</si>
  <si>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</si>
  <si>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</si>
  <si>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</si>
  <si>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</si>
  <si>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</si>
  <si>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</si>
  <si>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</si>
  <si>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</si>
  <si>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</si>
  <si>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</si>
  <si>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</si>
  <si>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</si>
  <si>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</si>
  <si>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</si>
  <si>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</si>
  <si>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</si>
  <si>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</si>
  <si>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</si>
  <si>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</si>
  <si>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</si>
  <si>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</si>
  <si>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</si>
  <si>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</si>
  <si>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</si>
  <si>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</si>
  <si>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</si>
  <si>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</si>
  <si>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</si>
  <si>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</si>
  <si>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</si>
  <si>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</si>
  <si>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</si>
  <si>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</si>
  <si>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</si>
  <si>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</si>
  <si>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</si>
  <si>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</si>
  <si>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</si>
  <si>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</si>
  <si>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</si>
  <si>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</si>
  <si>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</si>
  <si>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</si>
  <si>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</si>
  <si>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</si>
  <si>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</si>
  <si>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</si>
  <si>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</si>
  <si>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</si>
  <si>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</si>
  <si>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</si>
  <si>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</si>
  <si>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</si>
  <si>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</si>
  <si>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</si>
  <si>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</si>
  <si>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</si>
  <si>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</si>
  <si>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</si>
  <si>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</si>
  <si>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</si>
  <si>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</si>
  <si>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</si>
  <si>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</si>
  <si>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</si>
  <si>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</si>
  <si>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</si>
  <si>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</si>
  <si>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</si>
  <si>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</si>
  <si>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</si>
  <si>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</si>
  <si>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</si>
  <si>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</si>
  <si>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</si>
  <si>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</si>
  <si>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</si>
  <si>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</si>
  <si>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</si>
  <si>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</si>
  <si>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</si>
  <si>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</si>
  <si>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</si>
  <si>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</si>
  <si>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</si>
  <si>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</si>
  <si>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</si>
  <si>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</si>
  <si>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</si>
  <si>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</si>
  <si>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</si>
  <si>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</si>
  <si>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</si>
  <si>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</si>
  <si>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</si>
  <si>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</si>
  <si>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</si>
  <si>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</si>
  <si>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</si>
  <si>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</si>
  <si>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</si>
  <si>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</si>
  <si>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</si>
  <si>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</si>
  <si>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</si>
  <si>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</si>
  <si>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</si>
  <si>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</si>
  <si>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</si>
  <si>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</si>
  <si>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</si>
  <si>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</si>
  <si>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</si>
  <si>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</si>
  <si>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</si>
  <si>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</si>
  <si>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</si>
  <si>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</si>
  <si>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</si>
  <si>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</si>
  <si>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</si>
  <si>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</si>
  <si>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</si>
  <si>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</si>
  <si>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</si>
  <si>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</si>
  <si>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</si>
  <si>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</si>
  <si>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</si>
  <si>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</si>
  <si>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</si>
  <si>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</si>
  <si>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</si>
  <si>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</si>
  <si>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</si>
  <si>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</si>
  <si>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</si>
  <si>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</si>
  <si>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</si>
  <si>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</si>
  <si>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</si>
  <si>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</si>
  <si>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</si>
  <si>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</si>
  <si>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</si>
  <si>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</si>
  <si>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</si>
  <si>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</si>
  <si>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</si>
  <si>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</si>
  <si>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</si>
  <si>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</si>
  <si>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</si>
  <si>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</si>
  <si>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</si>
  <si>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</si>
  <si>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</si>
  <si>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</si>
  <si>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</si>
  <si>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</si>
  <si>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</si>
  <si>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</si>
  <si>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</si>
  <si>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</si>
  <si>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</si>
  <si>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</si>
  <si>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</si>
  <si>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</si>
  <si>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</si>
  <si>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</si>
  <si>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</si>
  <si>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</si>
  <si>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</si>
  <si>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</si>
  <si>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</si>
  <si>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</si>
  <si>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</si>
  <si>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</si>
  <si>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</si>
  <si>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</si>
  <si>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</si>
  <si>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</si>
  <si>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</si>
  <si>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</si>
  <si>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</si>
  <si>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</si>
  <si>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</si>
  <si>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</si>
  <si>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</si>
  <si>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</si>
  <si>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</si>
  <si>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</si>
  <si>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</si>
  <si>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</si>
  <si>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</si>
  <si>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</si>
  <si>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</si>
  <si>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</si>
  <si>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</si>
  <si>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</si>
  <si>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</si>
  <si>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</si>
  <si>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</si>
  <si>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</si>
  <si>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</si>
  <si>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</si>
  <si>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</si>
  <si>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</si>
  <si>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</si>
  <si>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</si>
  <si>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</si>
  <si>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</si>
  <si>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</si>
  <si>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</si>
  <si>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</si>
  <si>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</si>
  <si>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</si>
  <si>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</si>
  <si>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</si>
  <si>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</si>
  <si>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</si>
  <si>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</si>
  <si>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</si>
  <si>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</si>
  <si>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</si>
  <si>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</si>
  <si>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</si>
  <si>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</si>
  <si>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</si>
  <si>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</si>
  <si>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</si>
  <si>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</si>
  <si>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</si>
  <si>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</si>
  <si>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</si>
  <si>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</si>
  <si>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</si>
  <si>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</si>
  <si>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</si>
  <si>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</si>
  <si>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</si>
  <si>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</si>
  <si>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</si>
  <si>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</si>
  <si>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</si>
  <si>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</si>
  <si>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</si>
  <si>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</si>
  <si>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</si>
  <si>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</si>
  <si>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</si>
  <si>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</si>
  <si>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</si>
  <si>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</si>
  <si>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</si>
  <si>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</si>
  <si>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</si>
  <si>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</si>
  <si>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</si>
  <si>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</si>
  <si>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</si>
  <si>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</si>
  <si>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</si>
  <si>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</si>
  <si>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</si>
  <si>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</si>
  <si>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</si>
  <si>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</si>
  <si>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</si>
  <si>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</si>
  <si>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</si>
  <si>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</si>
  <si>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</si>
  <si>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</si>
  <si>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</si>
  <si>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</si>
  <si>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</si>
  <si>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</si>
  <si>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</si>
  <si>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</si>
  <si>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</si>
  <si>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</si>
  <si>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</si>
  <si>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</si>
  <si>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</si>
  <si>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</si>
  <si>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</si>
  <si>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</si>
  <si>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</si>
  <si>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</si>
  <si>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</si>
  <si>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</si>
  <si>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</si>
  <si>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</si>
  <si>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</si>
  <si>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</si>
  <si>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</si>
  <si>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</si>
  <si>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</si>
  <si>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</si>
  <si>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</si>
  <si>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</si>
  <si>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</si>
  <si>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</si>
  <si>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</si>
  <si>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</si>
  <si>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</si>
  <si>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</si>
  <si>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</si>
  <si>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</si>
  <si>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</si>
  <si>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</si>
  <si>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</si>
  <si>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</si>
  <si>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</si>
  <si>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</si>
  <si>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</si>
  <si>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</si>
  <si>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</si>
  <si>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</si>
  <si>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</si>
  <si>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</si>
  <si>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</si>
  <si>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</si>
  <si>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</si>
  <si>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</si>
  <si>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</si>
  <si>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</si>
  <si>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</si>
  <si>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</si>
  <si>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</si>
  <si>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</si>
  <si>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</si>
  <si>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</si>
  <si>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</si>
  <si>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</si>
  <si>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</si>
  <si>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</si>
  <si>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</si>
  <si>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</si>
  <si>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</si>
  <si>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</si>
  <si>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</si>
  <si>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</si>
  <si>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</si>
  <si>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</si>
  <si>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</si>
  <si>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</si>
  <si>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</si>
  <si>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</si>
  <si>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</si>
  <si>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</si>
  <si>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</si>
  <si>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</si>
  <si>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</si>
  <si>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</si>
  <si>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</si>
  <si>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</si>
  <si>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</si>
  <si>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</si>
  <si>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</si>
  <si>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</si>
  <si>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</si>
  <si>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</si>
  <si>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</si>
  <si>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</si>
  <si>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</si>
  <si>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</si>
  <si>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</si>
  <si>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</si>
  <si>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</si>
  <si>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</si>
  <si>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</si>
  <si>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</si>
  <si>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</si>
  <si>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</si>
  <si>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</si>
  <si>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</si>
  <si>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</si>
  <si>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</si>
  <si>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</si>
  <si>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</si>
  <si>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</si>
  <si>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</si>
  <si>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</si>
  <si>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</si>
  <si>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</si>
  <si>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</si>
  <si>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</si>
  <si>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</si>
  <si>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</si>
  <si>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</si>
  <si>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</si>
  <si>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</si>
  <si>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</si>
  <si>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</si>
  <si>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</si>
  <si>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</si>
  <si>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</si>
  <si>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</si>
  <si>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</si>
  <si>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</si>
  <si>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</si>
  <si>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</si>
  <si>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</si>
  <si>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</si>
  <si>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</si>
  <si>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</si>
  <si>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</si>
  <si>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</si>
  <si>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</si>
  <si>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</si>
  <si>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</si>
  <si>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</si>
  <si>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</si>
  <si>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</si>
  <si>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</si>
  <si>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</si>
  <si>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</si>
  <si>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</si>
  <si>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</si>
  <si>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</si>
  <si>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</si>
  <si>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</si>
  <si>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</si>
  <si>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</si>
  <si>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</si>
  <si>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</si>
  <si>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</si>
  <si>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</si>
  <si>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</si>
  <si>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</si>
  <si>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</si>
  <si>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</si>
  <si>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</si>
  <si>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</si>
  <si>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</si>
  <si>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</si>
  <si>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</si>
  <si>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</si>
  <si>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</si>
  <si>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</si>
  <si>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</si>
  <si>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</si>
  <si>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</si>
  <si>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</si>
  <si>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</si>
  <si>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</si>
  <si>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</si>
  <si>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</si>
  <si>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</si>
  <si>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</si>
  <si>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</si>
  <si>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</si>
  <si>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</si>
  <si>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</si>
  <si>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</si>
  <si>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</si>
  <si>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</si>
  <si>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</si>
  <si>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</si>
  <si>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</si>
  <si>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</si>
  <si>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</si>
  <si>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</si>
  <si>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</si>
  <si>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</si>
  <si>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</si>
  <si>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</si>
  <si>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</si>
  <si>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</si>
  <si>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</si>
  <si>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</si>
  <si>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</si>
  <si>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</si>
  <si>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</si>
  <si>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</si>
  <si>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</si>
  <si>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</si>
  <si>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</si>
  <si>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</si>
  <si>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</si>
  <si>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</si>
  <si>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</si>
  <si>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</si>
  <si>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</si>
  <si>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</si>
  <si>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</si>
  <si>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</si>
  <si>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</si>
  <si>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</si>
  <si>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</si>
  <si>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</si>
  <si>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</si>
  <si>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</si>
  <si>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</si>
  <si>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</si>
  <si>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</si>
  <si>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</si>
  <si>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</si>
  <si>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</si>
  <si>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</si>
  <si>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</si>
  <si>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</si>
  <si>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</si>
  <si>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</si>
  <si>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</si>
  <si>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</si>
  <si>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</si>
  <si>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</si>
  <si>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</si>
  <si>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</si>
  <si>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</si>
  <si>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</si>
  <si>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</si>
  <si>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</si>
  <si>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</si>
  <si>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</si>
  <si>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</si>
  <si>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</si>
  <si>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</si>
  <si>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</si>
  <si>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</si>
  <si>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</si>
  <si>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</si>
  <si>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</si>
  <si>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</si>
  <si>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</si>
  <si>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</si>
  <si>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</si>
  <si>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</si>
  <si>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</si>
  <si>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</si>
  <si>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</si>
  <si>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</si>
  <si>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</si>
  <si>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</si>
  <si>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</si>
  <si>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</si>
  <si>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</si>
  <si>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</si>
  <si>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</si>
  <si>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</si>
  <si>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</si>
  <si>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</si>
  <si>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</si>
  <si>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</si>
  <si>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</si>
  <si>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</si>
  <si>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</si>
  <si>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</si>
  <si>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</si>
  <si>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</si>
  <si>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</si>
  <si>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</si>
  <si>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</si>
  <si>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</si>
  <si>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</si>
  <si>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</si>
  <si>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</si>
  <si>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</si>
  <si>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</si>
  <si>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</si>
  <si>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</si>
  <si>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</si>
  <si>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</si>
  <si>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</si>
  <si>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</si>
  <si>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</si>
  <si>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</si>
  <si>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</si>
  <si>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</si>
  <si>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</si>
  <si>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</si>
  <si>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</si>
  <si>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</si>
  <si>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</si>
  <si>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</si>
  <si>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</si>
  <si>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</si>
  <si>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</si>
  <si>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</si>
  <si>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</si>
  <si>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</si>
  <si>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</si>
  <si>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</si>
  <si>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</si>
  <si>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</si>
  <si>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</si>
  <si>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</si>
  <si>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</si>
  <si>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</si>
  <si>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</si>
  <si>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</si>
  <si>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</si>
  <si>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</si>
  <si>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</si>
  <si>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</si>
  <si>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</si>
  <si>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</si>
  <si>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</si>
  <si>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</si>
  <si>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</si>
  <si>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</si>
  <si>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</si>
  <si>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</si>
  <si>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</si>
  <si>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</si>
  <si>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</si>
  <si>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</si>
  <si>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</si>
  <si>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</si>
  <si>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</si>
  <si>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</si>
  <si>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</si>
  <si>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</si>
  <si>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</si>
  <si>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</si>
  <si>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</si>
  <si>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</si>
  <si>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</si>
  <si>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</si>
  <si>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</si>
  <si>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</si>
  <si>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</si>
  <si>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</si>
  <si>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</si>
  <si>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</si>
  <si>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</si>
  <si>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</si>
  <si>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</si>
  <si>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</si>
  <si>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</si>
  <si>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</si>
  <si>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</si>
  <si>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</si>
  <si>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</si>
  <si>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</si>
  <si>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</si>
  <si>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</si>
  <si>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</si>
  <si>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</si>
  <si>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</si>
  <si>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</si>
  <si>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</si>
  <si>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</si>
  <si>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</si>
  <si>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</si>
  <si>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</si>
  <si>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</si>
  <si>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</si>
  <si>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</si>
  <si>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</si>
  <si>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</si>
  <si>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</si>
  <si>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</si>
  <si>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</si>
  <si>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</si>
  <si>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</si>
  <si>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</si>
  <si>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</si>
  <si>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</si>
  <si>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</si>
  <si>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</si>
  <si>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</si>
  <si>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</si>
  <si>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</si>
  <si>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</si>
  <si>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</si>
  <si>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</si>
  <si>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</si>
  <si>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</si>
  <si>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</si>
  <si>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</si>
  <si>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</si>
  <si>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</si>
  <si>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</si>
  <si>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</si>
  <si>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</si>
  <si>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</si>
  <si>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</si>
  <si>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</si>
  <si>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</si>
  <si>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</si>
  <si>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</si>
  <si>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</si>
  <si>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</si>
  <si>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</si>
  <si>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</si>
  <si>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</si>
  <si>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</si>
  <si>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</si>
  <si>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</si>
  <si>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</si>
  <si>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</si>
  <si>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</si>
  <si>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</si>
  <si>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</si>
  <si>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</si>
  <si>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</si>
  <si>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</si>
  <si>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</si>
  <si>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</si>
  <si>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</si>
  <si>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</si>
  <si>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</si>
  <si>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</si>
  <si>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</si>
  <si>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</si>
  <si>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</si>
  <si>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</si>
  <si>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</si>
  <si>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</si>
  <si>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</si>
  <si>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</si>
  <si>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</si>
  <si>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</si>
  <si>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</si>
  <si>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</si>
  <si>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</si>
  <si>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</si>
  <si>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</si>
  <si>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</si>
  <si>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</si>
  <si>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</si>
  <si>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</si>
  <si>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</si>
  <si>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</si>
  <si>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</si>
  <si>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</si>
  <si>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</si>
  <si>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</si>
  <si>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</si>
  <si>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</si>
  <si>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</si>
  <si>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</si>
  <si>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</si>
  <si>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</si>
  <si>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</si>
  <si>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</si>
  <si>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</si>
  <si>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</si>
  <si>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</si>
  <si>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</si>
  <si>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</si>
  <si>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</si>
  <si>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</si>
  <si>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</si>
  <si>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</si>
  <si>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</si>
  <si>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</si>
  <si>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</si>
  <si>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</si>
  <si>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</si>
  <si>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</si>
  <si>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</si>
  <si>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</si>
  <si>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</si>
  <si>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</si>
  <si>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</si>
  <si>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</si>
  <si>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</si>
  <si>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</si>
  <si>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</si>
  <si>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</si>
  <si>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</si>
  <si>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</si>
  <si>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</si>
  <si>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</si>
  <si>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</si>
  <si>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</si>
  <si>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</si>
  <si>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</si>
  <si>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</si>
  <si>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</si>
  <si>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</si>
  <si>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</si>
  <si>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</si>
  <si>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</si>
  <si>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</si>
  <si>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</si>
  <si>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</si>
  <si>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</si>
  <si>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</si>
  <si>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</si>
  <si>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</si>
  <si>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</si>
  <si>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</si>
  <si>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</si>
  <si>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</si>
  <si>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</si>
  <si>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</si>
  <si>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</si>
  <si>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</si>
  <si>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</si>
  <si>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</si>
  <si>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</si>
  <si>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</si>
  <si>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</si>
  <si>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</si>
  <si>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</si>
  <si>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</si>
  <si>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</si>
  <si>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</si>
  <si>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</si>
  <si>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</si>
  <si>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</si>
  <si>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</si>
  <si>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</si>
  <si>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</si>
  <si>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</si>
  <si>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</si>
  <si>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</si>
  <si>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</si>
  <si>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</si>
  <si>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</si>
  <si>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</si>
  <si>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</si>
  <si>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</si>
  <si>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</si>
  <si>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</si>
  <si>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</si>
  <si>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</si>
  <si>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</si>
  <si>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</si>
  <si>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</si>
  <si>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</si>
  <si>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</si>
  <si>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</si>
  <si>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</si>
  <si>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</si>
  <si>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</si>
  <si>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</si>
  <si>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</si>
  <si>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</si>
  <si>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</si>
  <si>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</si>
  <si>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</si>
  <si>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</si>
  <si>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</si>
  <si>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</si>
  <si>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</si>
  <si>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</si>
  <si>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</si>
  <si>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</si>
  <si>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</si>
  <si>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</si>
  <si>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</si>
  <si>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</si>
  <si>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</si>
  <si>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</si>
  <si>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</si>
  <si>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</si>
  <si>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</si>
  <si>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</si>
  <si>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</si>
  <si>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</si>
  <si>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</si>
  <si>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</si>
  <si>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</si>
  <si>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</si>
  <si>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</si>
  <si>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</si>
  <si>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</si>
  <si>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</si>
  <si>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</si>
  <si>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</si>
  <si>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</si>
  <si>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</si>
  <si>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</si>
  <si>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</si>
  <si>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</si>
  <si>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</si>
  <si>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</si>
  <si>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</si>
  <si>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</si>
  <si>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</si>
  <si>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</si>
  <si>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</si>
  <si>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</si>
  <si>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</si>
  <si>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</si>
  <si>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</si>
  <si>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</si>
  <si>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</si>
  <si>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</si>
  <si>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</si>
  <si>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</si>
  <si>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</si>
  <si>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</si>
  <si>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</si>
  <si>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</si>
  <si>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</si>
  <si>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</si>
  <si>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</si>
  <si>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</si>
  <si>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</si>
  <si>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</si>
  <si>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</si>
  <si>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</si>
  <si>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</si>
  <si>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</si>
  <si>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</si>
  <si>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</si>
  <si>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</si>
  <si>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</si>
  <si>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</si>
  <si>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</si>
  <si>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</si>
  <si>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</si>
  <si>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</si>
  <si>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</si>
  <si>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</si>
  <si>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</si>
  <si>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</si>
  <si>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</si>
  <si>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</si>
  <si>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</si>
  <si>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</si>
  <si>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</si>
  <si>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</si>
  <si>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</si>
  <si>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</si>
  <si>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</si>
  <si>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</si>
  <si>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</si>
  <si>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</si>
  <si>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</si>
  <si>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</si>
  <si>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</si>
  <si>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</si>
  <si>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</si>
  <si>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</si>
  <si>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</si>
  <si>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</si>
  <si>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</si>
  <si>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</si>
  <si>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</si>
  <si>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</si>
  <si>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</si>
  <si>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</si>
  <si>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</si>
  <si>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</si>
  <si>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</si>
  <si>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</si>
  <si>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</si>
  <si>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</si>
  <si>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</si>
  <si>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</si>
  <si>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</si>
  <si>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</si>
  <si>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</si>
  <si>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</si>
  <si>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</si>
  <si>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</si>
  <si>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</si>
  <si>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</si>
  <si>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</si>
  <si>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</si>
  <si>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</si>
  <si>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</si>
  <si>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</si>
  <si>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</si>
  <si>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</si>
  <si>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</si>
  <si>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</si>
  <si>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</si>
  <si>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</si>
  <si>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</si>
  <si>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</si>
  <si>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</si>
  <si>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</si>
  <si>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</si>
  <si>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</si>
  <si>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</si>
  <si>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</si>
  <si>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</si>
  <si>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</si>
  <si>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</si>
  <si>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</si>
  <si>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</si>
  <si>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</si>
  <si>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</si>
  <si>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</si>
  <si>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</si>
  <si>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</si>
  <si>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</si>
  <si>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</si>
  <si>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</si>
  <si>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</si>
  <si>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</si>
  <si>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</si>
  <si>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</si>
  <si>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</si>
  <si>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</si>
  <si>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</si>
  <si>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</si>
  <si>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</si>
  <si>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</si>
  <si>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</si>
  <si>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</si>
  <si>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</si>
  <si>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</si>
  <si>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</si>
  <si>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</si>
  <si>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</si>
  <si>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</si>
  <si>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</si>
  <si>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</si>
  <si>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</si>
  <si>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</si>
  <si>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</si>
  <si>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</si>
  <si>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</si>
  <si>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</si>
  <si>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</si>
  <si>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</si>
  <si>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</si>
  <si>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</si>
  <si>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</si>
  <si>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</si>
  <si>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</si>
  <si>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</si>
  <si>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</si>
  <si>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</si>
  <si>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</si>
  <si>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</si>
  <si>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</si>
  <si>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</si>
  <si>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</si>
  <si>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</si>
  <si>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</si>
  <si>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</si>
  <si>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</si>
  <si>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</si>
  <si>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</si>
  <si>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</si>
  <si>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</si>
  <si>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</si>
  <si>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</si>
  <si>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</si>
  <si>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</si>
  <si>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</si>
  <si>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</si>
  <si>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</si>
  <si>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</si>
  <si>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</si>
  <si>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</si>
  <si>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</si>
  <si>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</si>
  <si>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</si>
  <si>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</si>
  <si>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</si>
  <si>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</si>
  <si>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</si>
  <si>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</si>
  <si>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</si>
  <si>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</si>
  <si>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</si>
  <si>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</si>
  <si>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</si>
  <si>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</si>
  <si>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</si>
  <si>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</si>
  <si>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</si>
  <si>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</si>
  <si>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</si>
  <si>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</si>
  <si>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</si>
  <si>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</si>
  <si>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</si>
  <si>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</si>
  <si>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</si>
  <si>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</si>
  <si>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</si>
  <si>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</si>
  <si>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</si>
  <si>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</si>
  <si>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</si>
  <si>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</si>
  <si>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</si>
  <si>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</si>
  <si>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</si>
  <si>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</si>
  <si>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</si>
  <si>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</si>
  <si>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</si>
  <si>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</si>
  <si>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</si>
  <si>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</si>
  <si>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</si>
  <si>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</si>
  <si>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</si>
  <si>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</si>
  <si>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</si>
  <si>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</si>
  <si>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</si>
  <si>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</si>
  <si>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</si>
  <si>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</si>
  <si>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</si>
  <si>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</si>
  <si>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</si>
  <si>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</si>
  <si>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</si>
  <si>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</si>
  <si>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</si>
  <si>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</si>
  <si>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</si>
  <si>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</si>
  <si>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</si>
  <si>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</si>
  <si>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</si>
  <si>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</si>
  <si>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</si>
  <si>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</si>
  <si>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</si>
  <si>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</si>
  <si>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</si>
  <si>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</si>
  <si>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</si>
  <si>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</si>
  <si>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</si>
  <si>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</si>
  <si>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</si>
  <si>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</si>
  <si>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</si>
  <si>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</si>
  <si>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</si>
  <si>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</si>
  <si>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</si>
  <si>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</si>
  <si>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</si>
  <si>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</si>
  <si>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</si>
  <si>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</si>
  <si>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</si>
  <si>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</si>
  <si>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</si>
  <si>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</si>
  <si>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</si>
  <si>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</si>
  <si>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</si>
  <si>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</si>
  <si>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</si>
  <si>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</si>
  <si>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</si>
  <si>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</si>
  <si>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</si>
  <si>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</si>
  <si>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</si>
  <si>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</si>
  <si>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</si>
  <si>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</si>
  <si>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</si>
  <si>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</si>
  <si>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</si>
  <si>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</si>
  <si>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</si>
  <si>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</si>
  <si>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</si>
  <si>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</si>
  <si>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</si>
  <si>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</si>
  <si>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</si>
  <si>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</si>
  <si>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</si>
  <si>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</si>
  <si>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</si>
  <si>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</si>
  <si>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</si>
  <si>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</si>
  <si>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</si>
  <si>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</si>
  <si>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</si>
  <si>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</si>
  <si>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</si>
  <si>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</si>
  <si>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</si>
  <si>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</si>
  <si>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</si>
  <si>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</si>
  <si>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</si>
  <si>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</si>
  <si>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</si>
  <si>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</si>
  <si>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</si>
  <si>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</si>
  <si>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</si>
  <si>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</si>
  <si>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</si>
  <si>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</si>
  <si>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</si>
  <si>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</si>
  <si>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</si>
  <si>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</si>
  <si>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</si>
  <si>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</si>
  <si>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</si>
  <si>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</si>
  <si>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</si>
  <si>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</si>
  <si>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</si>
  <si>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</si>
  <si>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</si>
  <si>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</si>
  <si>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</si>
  <si>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</si>
  <si>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</si>
  <si>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</si>
  <si>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</si>
  <si>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</si>
  <si>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</si>
  <si>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</si>
  <si>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</si>
  <si>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</si>
  <si>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</si>
  <si>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</si>
  <si>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</si>
  <si>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</si>
  <si>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</si>
  <si>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</si>
  <si>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</si>
  <si>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</si>
  <si>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</si>
  <si>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</si>
  <si>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</si>
  <si>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</si>
  <si>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</si>
  <si>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</si>
  <si>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</si>
  <si>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</si>
  <si>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</si>
  <si>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</si>
  <si>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</si>
  <si>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</si>
  <si>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</si>
  <si>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</si>
  <si>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</si>
  <si>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</si>
  <si>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</si>
  <si>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</si>
  <si>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</si>
  <si>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</si>
  <si>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</si>
  <si>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</si>
  <si>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</si>
  <si>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</si>
  <si>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</si>
  <si>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</si>
  <si>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</si>
  <si>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</si>
  <si>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</si>
  <si>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</si>
  <si>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</si>
  <si>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</si>
  <si>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</si>
  <si>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</si>
  <si>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</si>
  <si>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</si>
  <si>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</si>
  <si>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</si>
  <si>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</si>
  <si>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</si>
  <si>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</si>
  <si>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</si>
  <si>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</si>
  <si>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</si>
  <si>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</si>
  <si>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</si>
  <si>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</si>
  <si>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</si>
  <si>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</si>
  <si>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</si>
  <si>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</si>
  <si>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</si>
  <si>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</si>
  <si>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</si>
  <si>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</si>
  <si>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</si>
  <si>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</si>
  <si>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</si>
  <si>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</si>
  <si>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</si>
  <si>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</si>
  <si>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</si>
  <si>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</si>
  <si>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</si>
  <si>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</si>
  <si>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</si>
  <si>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</si>
  <si>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</si>
  <si>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</si>
  <si>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</si>
  <si>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</si>
  <si>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</si>
  <si>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</si>
  <si>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</si>
  <si>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</si>
  <si>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</si>
  <si>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</si>
  <si>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</si>
  <si>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</si>
  <si>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</si>
  <si>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</si>
  <si>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</si>
  <si>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</si>
  <si>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</si>
  <si>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</si>
  <si>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</si>
  <si>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</si>
  <si>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</si>
  <si>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</si>
  <si>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</si>
  <si>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</si>
  <si>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</si>
  <si>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</si>
  <si>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</si>
  <si>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</si>
  <si>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</si>
  <si>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</si>
  <si>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</si>
  <si>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</si>
  <si>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</si>
  <si>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</si>
  <si>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</si>
  <si>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</si>
  <si>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</si>
  <si>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</si>
  <si>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</si>
  <si>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</si>
  <si>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</si>
  <si>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</si>
  <si>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</si>
  <si>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</si>
  <si>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</si>
  <si>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</si>
  <si>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</si>
  <si>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</si>
  <si>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</si>
  <si>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</si>
  <si>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</si>
  <si>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</si>
  <si>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</si>
  <si>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</si>
  <si>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</si>
  <si>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</si>
  <si>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</si>
  <si>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</si>
  <si>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</si>
  <si>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</si>
  <si>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</si>
  <si>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</si>
  <si>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</si>
  <si>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</si>
  <si>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</si>
  <si>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</si>
  <si>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</si>
  <si>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</si>
  <si>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</si>
  <si>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</si>
  <si>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</si>
  <si>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</si>
  <si>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</si>
  <si>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</si>
  <si>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</si>
  <si>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</si>
  <si>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</si>
  <si>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</si>
  <si>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</si>
  <si>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</si>
  <si>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</si>
  <si>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</si>
  <si>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</si>
  <si>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</si>
  <si>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</si>
  <si>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</si>
  <si>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</si>
  <si>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</si>
  <si>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</si>
  <si>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</si>
  <si>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</si>
  <si>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</si>
  <si>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</si>
  <si>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</si>
  <si>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</si>
  <si>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</si>
  <si>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</si>
  <si>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</si>
  <si>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</si>
  <si>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</si>
  <si>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</si>
  <si>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</si>
  <si>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</si>
  <si>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</si>
  <si>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</si>
  <si>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</si>
  <si>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</si>
  <si>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</si>
  <si>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</si>
  <si>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</si>
  <si>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</si>
  <si>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</si>
  <si>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</si>
  <si>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</si>
  <si>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</si>
  <si>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</si>
  <si>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</si>
  <si>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</si>
  <si>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</si>
  <si>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</si>
  <si>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</si>
  <si>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</si>
  <si>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</si>
  <si>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</si>
  <si>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</si>
  <si>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</si>
  <si>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</si>
  <si>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</si>
  <si>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</si>
  <si>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</si>
  <si>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</si>
  <si>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</si>
  <si>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</si>
  <si>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</si>
  <si>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</si>
  <si>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</si>
  <si>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</si>
  <si>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</si>
  <si>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</si>
  <si>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</si>
  <si>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</si>
  <si>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</si>
  <si>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</si>
  <si>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</si>
  <si>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</si>
  <si>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</si>
  <si>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</si>
  <si>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</si>
  <si>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</si>
  <si>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</si>
  <si>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</si>
  <si>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</si>
  <si>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</si>
  <si>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</si>
  <si>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</si>
  <si>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</si>
  <si>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</si>
  <si>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</si>
  <si>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</si>
  <si>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</si>
  <si>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</si>
  <si>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</si>
  <si>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</si>
  <si>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</si>
  <si>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</si>
  <si>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</si>
  <si>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</si>
  <si>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</si>
  <si>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</si>
  <si>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</si>
  <si>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</si>
  <si>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</si>
  <si>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</si>
  <si>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</si>
  <si>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</si>
  <si>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</si>
  <si>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</si>
  <si>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</si>
  <si>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</si>
  <si>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</si>
  <si>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</si>
  <si>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</si>
  <si>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</si>
  <si>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</si>
  <si>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</si>
  <si>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</si>
  <si>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</si>
  <si>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</si>
  <si>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</si>
  <si>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</si>
  <si>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</si>
  <si>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</si>
  <si>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</si>
  <si>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</si>
  <si>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</si>
  <si>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</si>
  <si>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</si>
  <si>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</si>
  <si>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</si>
  <si>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</si>
  <si>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</si>
  <si>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</si>
  <si>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</si>
  <si>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</si>
  <si>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</si>
  <si>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</si>
  <si>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</si>
  <si>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</si>
  <si>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</si>
  <si>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</si>
  <si>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</si>
  <si>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</si>
  <si>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</si>
  <si>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</si>
  <si>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</si>
  <si>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</si>
  <si>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</si>
  <si>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</si>
  <si>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</si>
  <si>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</si>
  <si>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</si>
  <si>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</si>
  <si>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</si>
  <si>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</si>
  <si>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</si>
  <si>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</si>
  <si>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</si>
  <si>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</si>
  <si>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</si>
  <si>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</si>
  <si>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</si>
  <si>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</si>
  <si>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</si>
  <si>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</si>
  <si>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</si>
  <si>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</si>
  <si>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</si>
  <si>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</si>
  <si>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</si>
  <si>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</si>
  <si>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</si>
  <si>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</si>
  <si>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</si>
  <si>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</si>
  <si>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</si>
  <si>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</si>
  <si>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</si>
  <si>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</si>
  <si>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</si>
  <si>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</si>
  <si>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</si>
  <si>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</si>
  <si>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</si>
  <si>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</si>
  <si>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</si>
  <si>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</si>
  <si>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</si>
  <si>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</si>
  <si>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</si>
  <si>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</si>
  <si>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</si>
  <si>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</si>
  <si>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</si>
  <si>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</si>
  <si>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</si>
  <si>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</si>
  <si>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</si>
  <si>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</si>
  <si>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</si>
  <si>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</si>
  <si>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</si>
  <si>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</si>
  <si>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</si>
  <si>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</si>
  <si>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</si>
  <si>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</si>
  <si>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</si>
  <si>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</si>
  <si>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</si>
  <si>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</si>
  <si>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</si>
  <si>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</si>
  <si>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</si>
  <si>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</si>
  <si>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</si>
  <si>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</si>
  <si>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</si>
  <si>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</si>
  <si>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</si>
  <si>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</si>
  <si>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</si>
  <si>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</si>
  <si>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</si>
  <si>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</si>
  <si>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</si>
  <si>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</si>
  <si>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</si>
  <si>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</si>
  <si>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</si>
  <si>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</si>
  <si>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</si>
  <si>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</si>
  <si>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</si>
  <si>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</si>
  <si>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</si>
  <si>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</si>
  <si>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</si>
  <si>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</si>
  <si>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</si>
  <si>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</si>
  <si>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</si>
  <si>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</si>
  <si>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</si>
  <si>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</si>
  <si>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</si>
  <si>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</si>
  <si>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</si>
  <si>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</si>
  <si>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</si>
  <si>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</si>
  <si>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</si>
  <si>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</si>
  <si>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</si>
  <si>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</si>
  <si>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</si>
  <si>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</si>
  <si>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</si>
  <si>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</si>
  <si>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</si>
  <si>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</si>
  <si>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</si>
  <si>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</si>
  <si>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</si>
  <si>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</si>
  <si>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</si>
  <si>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</si>
  <si>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</si>
  <si>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</si>
  <si>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</si>
  <si>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</si>
  <si>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</si>
  <si>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</si>
  <si>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</si>
  <si>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</si>
  <si>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</si>
  <si>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</si>
  <si>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</si>
  <si>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</si>
  <si>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</si>
  <si>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</si>
  <si>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</si>
  <si>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</si>
  <si>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</si>
  <si>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</si>
  <si>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</si>
  <si>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</si>
  <si>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</si>
  <si>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</si>
  <si>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</si>
  <si>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</si>
  <si>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</si>
  <si>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</si>
  <si>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</si>
  <si>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</si>
  <si>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</si>
  <si>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</si>
  <si>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</si>
  <si>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</si>
  <si>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</si>
  <si>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</si>
  <si>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</si>
  <si>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</si>
  <si>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</si>
  <si>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</si>
  <si>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</si>
  <si>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</si>
  <si>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</si>
  <si>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</si>
  <si>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</si>
  <si>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</si>
  <si>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</si>
  <si>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</si>
  <si>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</si>
  <si>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</si>
  <si>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</si>
  <si>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</si>
  <si>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</si>
  <si>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</si>
  <si>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</si>
  <si>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</si>
  <si>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</si>
  <si>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</si>
  <si>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</si>
  <si>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</si>
  <si>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</si>
  <si>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</si>
  <si>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</si>
  <si>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</si>
  <si>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</si>
  <si>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</si>
  <si>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</si>
  <si>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</si>
  <si>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</si>
  <si>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</si>
  <si>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</si>
  <si>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</si>
  <si>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</si>
  <si>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</si>
  <si>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</si>
  <si>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</si>
  <si>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</si>
  <si>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</si>
  <si>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</si>
  <si>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</si>
  <si>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</si>
  <si>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</si>
  <si>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</si>
  <si>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</si>
  <si>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</si>
  <si>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</si>
  <si>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</si>
  <si>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</si>
  <si>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</si>
  <si>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</si>
  <si>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</si>
  <si>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</si>
  <si>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</si>
  <si>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</si>
  <si>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</si>
  <si>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</si>
  <si>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</si>
  <si>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</si>
  <si>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</si>
  <si>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</si>
  <si>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</si>
  <si>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</si>
  <si>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</si>
  <si>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</si>
  <si>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</si>
  <si>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</si>
  <si>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</si>
  <si>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</si>
  <si>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</si>
  <si>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</si>
  <si>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</si>
  <si>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</si>
  <si>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</si>
  <si>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</si>
  <si>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</si>
  <si>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</si>
  <si>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</si>
  <si>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</si>
  <si>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</si>
  <si>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</si>
  <si>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</si>
  <si>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</si>
  <si>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</si>
  <si>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</si>
  <si>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</si>
  <si>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</si>
  <si>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</si>
  <si>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</si>
  <si>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</si>
  <si>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</si>
  <si>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</si>
  <si>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</si>
  <si>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</si>
  <si>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</si>
  <si>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</si>
  <si>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</si>
  <si>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</si>
  <si>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</si>
  <si>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</si>
  <si>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</si>
  <si>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</si>
  <si>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</si>
  <si>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</si>
  <si>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</si>
  <si>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</si>
  <si>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</si>
  <si>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</si>
  <si>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</si>
  <si>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</si>
  <si>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</si>
  <si>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</si>
  <si>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</si>
  <si>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</si>
  <si>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</si>
  <si>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</si>
  <si>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</si>
  <si>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</si>
  <si>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</si>
  <si>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</si>
  <si>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</si>
  <si>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</si>
  <si>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</si>
  <si>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</si>
  <si>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</si>
  <si>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</si>
  <si>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</si>
  <si>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</si>
  <si>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</si>
  <si>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</si>
  <si>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</si>
  <si>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</si>
  <si>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</si>
  <si>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</si>
  <si>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</si>
  <si>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</si>
  <si>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</si>
  <si>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</si>
  <si>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</si>
  <si>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</si>
  <si>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</si>
  <si>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</si>
  <si>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</si>
  <si>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</si>
  <si>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</si>
  <si>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</si>
  <si>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</si>
  <si>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</si>
  <si>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</si>
  <si>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</si>
  <si>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</si>
  <si>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</si>
  <si>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</si>
  <si>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</si>
  <si>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</si>
  <si>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</si>
  <si>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</si>
  <si>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</si>
  <si>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</si>
  <si>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</si>
  <si>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</si>
  <si>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</si>
  <si>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</si>
  <si>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</si>
  <si>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</si>
  <si>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</si>
  <si>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</si>
  <si>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</si>
  <si>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</si>
  <si>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</si>
  <si>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</si>
  <si>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</si>
  <si>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</si>
  <si>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</si>
  <si>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</si>
  <si>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</si>
  <si>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</si>
  <si>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</si>
  <si>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</si>
  <si>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</si>
  <si>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</si>
  <si>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</si>
  <si>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</si>
  <si>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</si>
  <si>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</si>
  <si>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</si>
  <si>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</si>
  <si>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</si>
  <si>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</si>
  <si>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</si>
  <si>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</si>
  <si>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</si>
  <si>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</si>
  <si>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</si>
  <si>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</si>
  <si>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</si>
  <si>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</si>
  <si>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</si>
  <si>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</si>
  <si>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</si>
  <si>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</si>
  <si>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</si>
  <si>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</si>
  <si>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</si>
  <si>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</si>
  <si>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</si>
  <si>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</si>
  <si>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</si>
  <si>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</si>
  <si>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</si>
  <si>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</si>
  <si>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</si>
  <si>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</si>
  <si>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</si>
  <si>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</si>
  <si>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</si>
  <si>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</si>
  <si>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</si>
  <si>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</si>
  <si>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</si>
  <si>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</si>
  <si>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</si>
  <si>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</si>
  <si>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</si>
  <si>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</si>
  <si>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</si>
  <si>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</si>
  <si>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</si>
  <si>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</si>
  <si>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</si>
  <si>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</si>
  <si>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</si>
  <si>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</si>
  <si>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</si>
  <si>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</si>
  <si>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</si>
  <si>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</si>
  <si>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</si>
  <si>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</si>
  <si>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</si>
  <si>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</si>
  <si>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</si>
  <si>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</si>
  <si>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</si>
  <si>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</si>
  <si>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</si>
  <si>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</si>
  <si>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</si>
  <si>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</si>
  <si>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</si>
  <si>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</si>
  <si>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</si>
  <si>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</si>
  <si>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</si>
  <si>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</si>
  <si>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</si>
  <si>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</si>
  <si>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</si>
  <si>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</si>
  <si>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</si>
  <si>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</si>
  <si>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</si>
  <si>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</si>
  <si>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</si>
  <si>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</si>
  <si>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</si>
  <si>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</si>
  <si>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</si>
  <si>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</si>
  <si>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</si>
  <si>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</si>
  <si>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</si>
  <si>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</si>
  <si>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</si>
  <si>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</si>
  <si>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</si>
  <si>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</si>
  <si>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</si>
  <si>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</si>
  <si>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</si>
  <si>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</si>
  <si>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</si>
  <si>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</si>
  <si>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</si>
  <si>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</si>
  <si>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</si>
  <si>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</si>
  <si>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</si>
  <si>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</si>
  <si>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</si>
  <si>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</si>
  <si>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</si>
  <si>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</si>
  <si>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</si>
  <si>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</si>
  <si>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</si>
  <si>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</si>
  <si>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</si>
  <si>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</si>
  <si>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</si>
  <si>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</si>
  <si>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</si>
  <si>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</si>
  <si>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</si>
  <si>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</si>
  <si>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</si>
  <si>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</si>
  <si>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</si>
  <si>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</si>
  <si>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</si>
  <si>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</si>
  <si>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</si>
  <si>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</si>
  <si>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</si>
  <si>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</si>
  <si>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</si>
  <si>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</si>
  <si>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</si>
  <si>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</si>
  <si>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</si>
  <si>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</si>
  <si>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</si>
  <si>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</si>
  <si>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</si>
  <si>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</si>
  <si>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</si>
  <si>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</si>
  <si>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</si>
  <si>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</si>
  <si>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</si>
  <si>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</si>
  <si>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</si>
  <si>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</si>
  <si>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</si>
  <si>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</si>
  <si>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</si>
  <si>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</si>
  <si>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</si>
  <si>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</si>
  <si>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</si>
  <si>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</si>
  <si>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</si>
  <si>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</si>
  <si>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</si>
  <si>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</si>
  <si>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</si>
  <si>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</si>
  <si>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</si>
  <si>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</si>
  <si>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</si>
  <si>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</si>
  <si>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</si>
  <si>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</si>
  <si>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</si>
  <si>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</si>
  <si>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</si>
  <si>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</si>
  <si>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</si>
  <si>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</si>
  <si>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</si>
  <si>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</si>
  <si>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</si>
  <si>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</si>
  <si>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</si>
  <si>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</si>
  <si>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</si>
  <si>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</si>
  <si>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</si>
  <si>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</si>
  <si>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</si>
  <si>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</si>
  <si>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</si>
  <si>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</si>
  <si>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</si>
  <si>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</si>
  <si>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</si>
  <si>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</si>
  <si>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</si>
  <si>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</si>
  <si>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</si>
  <si>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</si>
  <si>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</si>
  <si>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</si>
  <si>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</si>
  <si>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</si>
  <si>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</si>
  <si>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</si>
  <si>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</si>
  <si>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</si>
  <si>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</si>
  <si>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</si>
  <si>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</si>
  <si>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</si>
  <si>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</si>
  <si>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</si>
  <si>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</si>
  <si>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</si>
  <si>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</si>
  <si>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</si>
  <si>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</si>
  <si>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</si>
  <si>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</si>
  <si>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</si>
  <si>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</si>
  <si>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</si>
  <si>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</si>
  <si>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</si>
  <si>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</si>
  <si>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</si>
  <si>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</si>
  <si>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</si>
  <si>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</si>
  <si>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</si>
  <si>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</si>
  <si>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</si>
  <si>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</si>
  <si>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</si>
  <si>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</si>
  <si>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</si>
  <si>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</si>
  <si>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</si>
  <si>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</si>
  <si>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</si>
  <si>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</si>
  <si>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</si>
  <si>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</si>
  <si>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</si>
  <si>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</si>
  <si>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</si>
  <si>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</si>
  <si>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</si>
  <si>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</si>
  <si>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</si>
  <si>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</si>
  <si>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</si>
  <si>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</si>
  <si>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</si>
  <si>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</si>
  <si>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</si>
  <si>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</si>
  <si>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</si>
  <si>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</si>
  <si>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</si>
  <si>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</si>
  <si>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</si>
  <si>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</si>
  <si>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</si>
  <si>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</si>
  <si>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</si>
  <si>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</si>
  <si>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</si>
  <si>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</si>
  <si>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</si>
  <si>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</si>
  <si>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</si>
  <si>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</si>
  <si>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</si>
  <si>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</si>
  <si>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</si>
  <si>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</si>
  <si>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</si>
  <si>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</si>
  <si>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</si>
  <si>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</si>
  <si>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</si>
  <si>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</si>
  <si>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</si>
  <si>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</si>
  <si>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</si>
  <si>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</si>
  <si>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</si>
  <si>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</si>
  <si>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</si>
  <si>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</si>
  <si>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</si>
  <si>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</si>
  <si>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</si>
  <si>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</si>
  <si>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</si>
  <si>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</si>
  <si>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</si>
  <si>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</si>
  <si>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</si>
  <si>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</si>
  <si>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</si>
  <si>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</si>
  <si>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</si>
  <si>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</si>
  <si>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</si>
  <si>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</si>
  <si>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</si>
  <si>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</si>
  <si>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</si>
  <si>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</si>
  <si>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</si>
  <si>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</si>
  <si>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</si>
  <si>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</si>
  <si>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</si>
  <si>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</si>
  <si>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</si>
  <si>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</si>
  <si>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</si>
  <si>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</si>
  <si>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</si>
  <si>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</si>
  <si>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</si>
  <si>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</si>
  <si>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</si>
  <si>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</si>
  <si>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</si>
  <si>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</si>
  <si>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</si>
  <si>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</si>
  <si>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</si>
  <si>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</si>
  <si>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</si>
  <si>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</si>
  <si>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</si>
  <si>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</si>
  <si>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</si>
  <si>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</si>
  <si>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</si>
  <si>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</si>
  <si>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</si>
  <si>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</si>
  <si>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</si>
  <si>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</si>
  <si>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</si>
  <si>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</si>
  <si>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</si>
  <si>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</si>
  <si>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</si>
  <si>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</si>
  <si>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</si>
  <si>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</si>
  <si>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</si>
  <si>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</si>
  <si>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</si>
  <si>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</si>
  <si>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</si>
  <si>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</si>
  <si>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</si>
  <si>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</si>
  <si>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</si>
  <si>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</si>
  <si>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</si>
  <si>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</si>
  <si>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</si>
  <si>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</si>
  <si>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</si>
  <si>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</si>
  <si>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</si>
  <si>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</si>
  <si>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</si>
  <si>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</si>
  <si>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</si>
  <si>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</si>
  <si>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</si>
  <si>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</si>
  <si>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</si>
  <si>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</si>
  <si>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</si>
  <si>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</si>
  <si>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</si>
  <si>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</si>
  <si>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</si>
  <si>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</si>
  <si>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</si>
  <si>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</si>
  <si>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</si>
  <si>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</si>
  <si>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</si>
  <si>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</si>
  <si>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</si>
  <si>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</si>
  <si>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</si>
  <si>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</si>
  <si>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</si>
  <si>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</si>
  <si>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</si>
  <si>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</si>
  <si>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</si>
  <si>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</si>
  <si>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</si>
  <si>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</si>
  <si>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</si>
  <si>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</si>
  <si>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</si>
  <si>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</si>
  <si>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</si>
  <si>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</si>
  <si>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</si>
  <si>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</si>
  <si>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</si>
  <si>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</si>
  <si>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</si>
  <si>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</si>
  <si>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</si>
  <si>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</si>
  <si>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</si>
  <si>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</si>
  <si>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</si>
  <si>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</si>
  <si>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</si>
  <si>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</si>
  <si>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</si>
  <si>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</si>
  <si>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</si>
  <si>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</si>
  <si>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</si>
  <si>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</si>
  <si>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</si>
  <si>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</si>
  <si>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</si>
  <si>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</si>
  <si>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</si>
  <si>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</si>
  <si>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</si>
  <si>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</si>
  <si>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</si>
  <si>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</si>
  <si>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</si>
  <si>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</si>
  <si>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</si>
  <si>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</si>
  <si>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</si>
  <si>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</si>
  <si>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</si>
  <si>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</si>
  <si>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</si>
  <si>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</si>
  <si>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</si>
  <si>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</si>
  <si>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</si>
  <si>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</si>
  <si>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</si>
  <si>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</si>
  <si>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</si>
  <si>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</si>
  <si>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</si>
  <si>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</si>
  <si>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</si>
  <si>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</si>
  <si>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</si>
  <si>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</si>
  <si>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</si>
  <si>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</si>
  <si>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</si>
  <si>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</si>
  <si>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</si>
  <si>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</si>
  <si>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</si>
  <si>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</si>
  <si>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</si>
  <si>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</si>
  <si>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</si>
  <si>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</si>
  <si>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</si>
  <si>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</si>
  <si>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</si>
  <si>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</si>
  <si>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</si>
  <si>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</si>
  <si>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</si>
  <si>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</si>
  <si>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</si>
  <si>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</si>
  <si>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</si>
  <si>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</si>
  <si>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</si>
  <si>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</si>
  <si>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</si>
  <si>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</si>
  <si>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</si>
  <si>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</si>
  <si>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</si>
  <si>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</si>
  <si>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</si>
  <si>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</si>
  <si>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</si>
  <si>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</si>
  <si>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</si>
  <si>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</si>
  <si>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</si>
  <si>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</si>
  <si>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</si>
  <si>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</si>
  <si>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</si>
  <si>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</si>
  <si>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</si>
  <si>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</si>
  <si>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</si>
  <si>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</si>
  <si>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</si>
  <si>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</si>
  <si>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</si>
  <si>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</si>
  <si>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</si>
  <si>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</si>
  <si>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</si>
  <si>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</si>
  <si>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</si>
  <si>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</si>
  <si>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</si>
  <si>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</si>
  <si>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</si>
  <si>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</si>
  <si>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</si>
  <si>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</si>
  <si>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</si>
  <si>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</si>
  <si>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</si>
  <si>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</si>
  <si>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</si>
  <si>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</si>
  <si>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</si>
  <si>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</si>
  <si>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</si>
  <si>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</si>
  <si>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</si>
  <si>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</si>
  <si>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</si>
  <si>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</si>
  <si>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</si>
  <si>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</si>
  <si>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</si>
  <si>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</si>
  <si>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</si>
  <si>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</si>
  <si>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</si>
  <si>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</si>
  <si>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</si>
  <si>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</si>
  <si>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</si>
  <si>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</si>
  <si>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</si>
  <si>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</si>
  <si>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</si>
  <si>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</si>
  <si>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</si>
  <si>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</si>
  <si>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</si>
  <si>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</si>
  <si>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</si>
  <si>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</si>
  <si>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</si>
  <si>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</si>
  <si>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</si>
  <si>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</si>
  <si>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</si>
  <si>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</si>
  <si>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</si>
  <si>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</si>
  <si>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</si>
  <si>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</si>
  <si>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</si>
  <si>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</si>
  <si>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</si>
  <si>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</si>
  <si>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</si>
  <si>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</si>
  <si>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</si>
  <si>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</si>
  <si>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</si>
  <si>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</si>
  <si>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</si>
  <si>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</si>
  <si>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</si>
  <si>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</si>
  <si>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</si>
  <si>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</si>
  <si>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</si>
  <si>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</si>
  <si>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</si>
  <si>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</si>
  <si>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</si>
  <si>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</si>
  <si>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</si>
  <si>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</si>
  <si>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</si>
  <si>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</si>
  <si>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</si>
  <si>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</si>
  <si>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</si>
  <si>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</si>
  <si>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</si>
  <si>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</si>
  <si>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</si>
  <si>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</si>
  <si>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</si>
  <si>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</si>
  <si>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</si>
  <si>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</si>
  <si>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</si>
  <si>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</si>
  <si>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</si>
  <si>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</si>
  <si>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</si>
  <si>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</si>
  <si>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</si>
  <si>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</si>
  <si>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</si>
  <si>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</si>
  <si>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</si>
  <si>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</si>
  <si>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</si>
  <si>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</si>
  <si>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</si>
  <si>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</si>
  <si>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</si>
  <si>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</si>
  <si>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</si>
  <si>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</si>
  <si>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</si>
  <si>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</si>
  <si>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</si>
  <si>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</si>
  <si>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</si>
  <si>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</si>
  <si>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</si>
  <si>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</si>
  <si>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</si>
  <si>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</si>
  <si>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</si>
  <si>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</si>
  <si>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</si>
  <si>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</si>
  <si>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</si>
  <si>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</si>
  <si>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</si>
  <si>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</si>
  <si>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</si>
  <si>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</si>
  <si>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</si>
  <si>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</si>
  <si>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</si>
  <si>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</si>
  <si>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</si>
  <si>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</si>
  <si>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</si>
  <si>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</si>
  <si>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</si>
  <si>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</si>
  <si>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</si>
  <si>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</si>
  <si>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</si>
  <si>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</si>
  <si>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</si>
  <si>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</si>
  <si>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</si>
  <si>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</si>
  <si>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</si>
  <si>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</si>
  <si>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</si>
  <si>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</si>
  <si>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</si>
  <si>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</si>
  <si>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</si>
  <si>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</si>
  <si>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</si>
  <si>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</si>
  <si>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</si>
  <si>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</si>
  <si>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</si>
  <si>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</si>
  <si>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</si>
  <si>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</si>
  <si>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</si>
  <si>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</si>
  <si>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</si>
  <si>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</si>
  <si>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</si>
  <si>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</si>
  <si>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</si>
  <si>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</si>
  <si>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</si>
  <si>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</si>
  <si>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</si>
  <si>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</si>
  <si>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</si>
  <si>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</si>
  <si>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</si>
  <si>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</si>
  <si>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</si>
  <si>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</si>
  <si>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</si>
  <si>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</si>
  <si>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</si>
  <si>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</si>
  <si>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</si>
  <si>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</si>
  <si>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</si>
  <si>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</si>
  <si>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</si>
  <si>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</si>
  <si>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</si>
  <si>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</si>
  <si>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</si>
  <si>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</si>
  <si>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</si>
  <si>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</si>
  <si>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</si>
  <si>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</si>
  <si>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</si>
  <si>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</si>
  <si>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</si>
  <si>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</si>
  <si>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</si>
  <si>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</si>
  <si>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</si>
  <si>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</si>
  <si>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</si>
  <si>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</si>
  <si>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</si>
  <si>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</si>
  <si>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</si>
  <si>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</si>
  <si>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</si>
  <si>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</si>
  <si>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</si>
  <si>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</si>
  <si>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</si>
  <si>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</si>
  <si>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</si>
  <si>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</si>
  <si>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</si>
  <si>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</si>
  <si>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</si>
  <si>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</si>
  <si>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</si>
  <si>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</si>
  <si>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</si>
  <si>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</si>
  <si>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</si>
  <si>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</si>
  <si>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</si>
  <si>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</si>
  <si>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</si>
  <si>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</si>
  <si>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</si>
  <si>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</si>
  <si>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</si>
  <si>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</si>
  <si>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</si>
  <si>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</si>
  <si>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</si>
  <si>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</si>
  <si>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</si>
  <si>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</si>
  <si>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</si>
  <si>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</si>
  <si>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</si>
  <si>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</si>
  <si>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</si>
  <si>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</si>
  <si>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</si>
  <si>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</si>
  <si>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</si>
  <si>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</si>
  <si>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</si>
  <si>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</si>
  <si>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</si>
  <si>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</si>
  <si>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</si>
  <si>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</si>
  <si>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</si>
  <si>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</si>
  <si>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</si>
  <si>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</si>
  <si>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</si>
  <si>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</si>
  <si>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</si>
  <si>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</si>
  <si>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</si>
  <si>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</si>
  <si>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</si>
  <si>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</si>
  <si>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</si>
  <si>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</si>
  <si>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</si>
  <si>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</si>
  <si>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</si>
  <si>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</si>
  <si>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</si>
  <si>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</si>
  <si>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</si>
  <si>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</si>
  <si>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</si>
  <si>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</si>
  <si>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</si>
  <si>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</si>
  <si>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</si>
  <si>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</si>
  <si>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</si>
  <si>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</si>
  <si>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</si>
  <si>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</si>
  <si>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</si>
  <si>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</si>
  <si>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</si>
  <si>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</si>
  <si>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</si>
  <si>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</si>
  <si>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</si>
  <si>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</si>
  <si>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</si>
  <si>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</si>
  <si>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</si>
  <si>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</si>
  <si>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</si>
  <si>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</si>
  <si>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</si>
  <si>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</si>
  <si>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</si>
  <si>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</si>
  <si>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</si>
  <si>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</si>
  <si>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</si>
  <si>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</si>
  <si>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</si>
  <si>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</si>
  <si>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</si>
  <si>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</si>
  <si>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</si>
  <si>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</si>
  <si>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</si>
  <si>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</si>
  <si>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</si>
  <si>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</si>
  <si>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</si>
  <si>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</si>
  <si>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</si>
  <si>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</si>
  <si>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</si>
  <si>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</si>
  <si>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</si>
  <si>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</si>
  <si>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</si>
  <si>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</si>
  <si>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</si>
  <si>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</si>
  <si>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</si>
  <si>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</si>
  <si>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</si>
  <si>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</si>
  <si>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</si>
  <si>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</si>
  <si>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</si>
  <si>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</si>
  <si>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</si>
  <si>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</si>
  <si>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</si>
  <si>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</si>
  <si>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</si>
  <si>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</si>
  <si>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</si>
  <si>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</si>
  <si>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</si>
  <si>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</si>
  <si>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</si>
  <si>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</si>
  <si>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</si>
  <si>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</si>
  <si>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</si>
  <si>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</si>
  <si>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</si>
  <si>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</si>
  <si>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</si>
  <si>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</si>
  <si>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</si>
  <si>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</si>
  <si>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</si>
  <si>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</si>
  <si>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</si>
  <si>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</si>
  <si>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</si>
  <si>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</si>
  <si>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</si>
  <si>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</si>
  <si>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</si>
  <si>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</si>
  <si>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</si>
  <si>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</si>
  <si>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</si>
  <si>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</si>
  <si>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</si>
  <si>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</si>
  <si>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</si>
  <si>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</si>
  <si>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</si>
  <si>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</si>
  <si>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</si>
  <si>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</si>
  <si>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</si>
  <si>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</si>
  <si>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</si>
  <si>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</si>
  <si>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</si>
  <si>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</si>
  <si>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</si>
  <si>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</si>
  <si>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</si>
  <si>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</si>
  <si>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</si>
  <si>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</si>
  <si>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</si>
  <si>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</si>
  <si>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</si>
  <si>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</si>
  <si>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</si>
  <si>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</si>
  <si>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</si>
  <si>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</si>
  <si>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</si>
  <si>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</si>
  <si>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</si>
  <si>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</si>
  <si>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</si>
  <si>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</si>
  <si>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</si>
  <si>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</si>
  <si>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</si>
  <si>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</si>
  <si>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</si>
  <si>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</si>
  <si>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</si>
  <si>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</si>
  <si>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</si>
  <si>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</si>
  <si>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</si>
  <si>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</si>
  <si>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</si>
  <si>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</si>
  <si>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</si>
  <si>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</si>
  <si>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</si>
  <si>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</si>
  <si>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</si>
  <si>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</si>
  <si>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</si>
  <si>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</si>
  <si>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</si>
  <si>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</si>
  <si>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</si>
  <si>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</si>
  <si>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</si>
  <si>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</si>
  <si>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</si>
  <si>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</si>
  <si>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</si>
  <si>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</si>
  <si>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</si>
  <si>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</si>
  <si>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</si>
  <si>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</si>
  <si>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</si>
  <si>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</si>
  <si>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</si>
  <si>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</si>
  <si>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</si>
  <si>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</si>
  <si>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</si>
  <si>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</si>
  <si>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</si>
  <si>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</si>
  <si>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</si>
  <si>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</si>
  <si>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</si>
  <si>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</si>
  <si>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</si>
  <si>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</si>
  <si>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</si>
  <si>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</si>
  <si>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</si>
  <si>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</si>
  <si>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</si>
  <si>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</si>
  <si>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</si>
  <si>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</si>
  <si>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</si>
  <si>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</si>
  <si>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</si>
  <si>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</si>
  <si>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</si>
  <si>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</si>
  <si>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</si>
  <si>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</si>
  <si>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</si>
  <si>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</si>
  <si>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</si>
  <si>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</si>
  <si>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</si>
  <si>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</si>
  <si>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</si>
  <si>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</si>
  <si>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</si>
  <si>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</si>
  <si>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</si>
  <si>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</si>
  <si>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</si>
  <si>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</si>
  <si>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</si>
  <si>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</si>
  <si>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</si>
  <si>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</si>
  <si>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</si>
  <si>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</si>
  <si>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</si>
  <si>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</si>
  <si>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</si>
  <si>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</si>
  <si>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</si>
  <si>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</si>
  <si>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</si>
  <si>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</si>
  <si>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</si>
  <si>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</si>
  <si>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</si>
  <si>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</si>
  <si>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</si>
  <si>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</si>
  <si>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</si>
  <si>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</si>
  <si>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</si>
  <si>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</si>
  <si>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</si>
  <si>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</si>
  <si>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</si>
  <si>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</si>
  <si>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</si>
  <si>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</si>
  <si>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</si>
  <si>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</si>
  <si>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</si>
  <si>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</si>
  <si>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</si>
  <si>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</si>
  <si>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</si>
  <si>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</si>
  <si>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</si>
  <si>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</si>
  <si>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</si>
  <si>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</si>
  <si>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</si>
  <si>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</si>
  <si>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</si>
  <si>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</si>
  <si>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</si>
  <si>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</si>
  <si>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</si>
  <si>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</si>
  <si>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</si>
  <si>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</si>
  <si>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</si>
  <si>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</si>
  <si>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</si>
  <si>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</si>
  <si>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</si>
  <si>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</si>
  <si>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</si>
  <si>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</si>
  <si>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</si>
  <si>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</si>
  <si>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</si>
  <si>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</si>
  <si>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</si>
  <si>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</si>
  <si>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</si>
  <si>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</si>
  <si>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</si>
  <si>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</si>
  <si>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</si>
  <si>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</si>
  <si>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</si>
  <si>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</si>
  <si>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</si>
  <si>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</si>
  <si>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</si>
  <si>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</si>
  <si>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</si>
  <si>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</si>
  <si>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</si>
  <si>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</si>
  <si>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</si>
  <si>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</si>
  <si>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</si>
  <si>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</si>
  <si>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</si>
  <si>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</si>
  <si>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</si>
  <si>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</si>
  <si>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</si>
  <si>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</si>
  <si>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</si>
  <si>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</si>
  <si>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</si>
  <si>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</si>
  <si>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</si>
  <si>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</si>
  <si>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</si>
  <si>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</si>
  <si>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</si>
  <si>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</si>
  <si>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</si>
  <si>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</si>
  <si>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</si>
  <si>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</si>
  <si>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</si>
  <si>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</si>
  <si>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</si>
  <si>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</si>
  <si>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</si>
  <si>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</si>
  <si>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</si>
  <si>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</si>
  <si>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</si>
  <si>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</si>
  <si>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</si>
  <si>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</si>
  <si>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</si>
  <si>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</si>
  <si>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</si>
  <si>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</si>
  <si>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</si>
  <si>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</si>
  <si>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</si>
  <si>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</si>
  <si>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</si>
  <si>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</si>
  <si>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</si>
  <si>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</si>
  <si>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</si>
  <si>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</si>
  <si>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</si>
  <si>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</si>
  <si>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</si>
  <si>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</si>
  <si>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</si>
  <si>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</si>
  <si>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</si>
  <si>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</si>
  <si>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</si>
  <si>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</si>
  <si>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</si>
  <si>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</si>
  <si>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</si>
  <si>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</si>
  <si>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</si>
  <si>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</si>
  <si>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</si>
  <si>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</si>
  <si>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</si>
  <si>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</si>
  <si>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</si>
  <si>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</si>
  <si>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</si>
  <si>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</si>
  <si>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</si>
  <si>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</si>
  <si>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</si>
  <si>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</si>
  <si>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</si>
  <si>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</si>
  <si>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</si>
  <si>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</si>
  <si>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</si>
  <si>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</si>
  <si>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</si>
  <si>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</si>
  <si>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</si>
  <si>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</si>
  <si>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</si>
  <si>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</si>
  <si>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</si>
  <si>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</si>
  <si>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</si>
  <si>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</si>
  <si>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</si>
  <si>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</si>
  <si>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</si>
  <si>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</si>
  <si>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</si>
  <si>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</si>
  <si>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</si>
  <si>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</si>
  <si>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</si>
  <si>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</si>
  <si>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</si>
  <si>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</si>
  <si>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</si>
  <si>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</si>
  <si>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</si>
  <si>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</si>
  <si>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</si>
  <si>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</si>
  <si>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</si>
  <si>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</si>
  <si>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</si>
  <si>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</si>
  <si>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</si>
  <si>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</si>
  <si>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</si>
  <si>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</si>
  <si>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</si>
  <si>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</si>
  <si>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</si>
  <si>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</si>
  <si>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</si>
  <si>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</si>
  <si>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</si>
  <si>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</si>
  <si>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</si>
  <si>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</si>
  <si>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</si>
  <si>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</si>
  <si>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</si>
  <si>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</si>
  <si>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</si>
  <si>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</si>
  <si>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</si>
  <si>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</si>
  <si>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</si>
  <si>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</si>
  <si>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</si>
  <si>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</si>
  <si>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</si>
  <si>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</si>
  <si>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</si>
  <si>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</si>
  <si>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</si>
  <si>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</si>
  <si>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</si>
  <si>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</si>
  <si>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</si>
  <si>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</si>
  <si>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</si>
  <si>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</si>
  <si>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</si>
  <si>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</si>
  <si>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</si>
  <si>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</si>
  <si>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</si>
  <si>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</si>
  <si>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</si>
  <si>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</si>
  <si>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</si>
  <si>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</si>
  <si>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</si>
  <si>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</si>
  <si>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</si>
  <si>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</si>
  <si>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</si>
  <si>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</si>
  <si>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</si>
  <si>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</si>
  <si>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</si>
  <si>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</si>
  <si>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</si>
  <si>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</si>
  <si>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</si>
  <si>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</si>
  <si>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</si>
  <si>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</si>
  <si>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</si>
  <si>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</si>
  <si>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</si>
  <si>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</si>
  <si>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</si>
  <si>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</si>
  <si>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</si>
  <si>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</si>
  <si>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</si>
  <si>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</si>
  <si>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</si>
  <si>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</si>
  <si>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</si>
  <si>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</si>
  <si>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</si>
  <si>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</si>
  <si>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</si>
  <si>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</si>
  <si>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</si>
  <si>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</si>
  <si>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</si>
  <si>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</si>
  <si>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</si>
  <si>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</si>
  <si>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</si>
  <si>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</si>
  <si>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</si>
  <si>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</si>
  <si>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</si>
  <si>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</si>
  <si>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</si>
  <si>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</si>
  <si>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</si>
  <si>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</si>
  <si>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</si>
  <si>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</si>
  <si>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</si>
  <si>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</si>
  <si>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</si>
  <si>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</si>
  <si>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</si>
  <si>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</si>
  <si>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</si>
  <si>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</si>
  <si>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</si>
  <si>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</si>
  <si>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</si>
  <si>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</si>
  <si>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</si>
  <si>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</si>
  <si>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</si>
  <si>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</si>
  <si>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</si>
  <si>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</si>
  <si>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</si>
  <si>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</si>
  <si>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</si>
  <si>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</si>
  <si>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</si>
  <si>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</si>
  <si>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</si>
  <si>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</si>
  <si>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</si>
  <si>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</si>
  <si>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</si>
  <si>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</si>
  <si>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</si>
  <si>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</si>
  <si>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</si>
  <si>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</si>
  <si>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</si>
  <si>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</si>
  <si>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</si>
  <si>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</si>
  <si>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</si>
  <si>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</si>
  <si>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</si>
  <si>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</si>
  <si>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</si>
  <si>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</si>
  <si>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</si>
  <si>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</si>
  <si>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</si>
  <si>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</si>
  <si>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</si>
  <si>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</si>
  <si>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</si>
  <si>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</si>
  <si>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</si>
  <si>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</si>
  <si>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</si>
  <si>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</si>
  <si>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</si>
  <si>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</si>
  <si>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</si>
  <si>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</si>
  <si>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</si>
  <si>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</si>
  <si>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</si>
  <si>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</si>
  <si>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</si>
  <si>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</si>
  <si>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</si>
  <si>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</si>
  <si>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</si>
  <si>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</si>
  <si>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</si>
  <si>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</si>
  <si>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</si>
  <si>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</si>
  <si>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</si>
  <si>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</si>
  <si>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</si>
  <si>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</si>
  <si>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</si>
  <si>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</si>
  <si>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</si>
  <si>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</si>
  <si>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</si>
  <si>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</si>
  <si>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</si>
  <si>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</si>
  <si>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</si>
  <si>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</si>
  <si>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</si>
  <si>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</si>
  <si>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</si>
  <si>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</si>
  <si>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</si>
  <si>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</si>
  <si>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</si>
  <si>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</si>
  <si>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</si>
  <si>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</si>
  <si>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</si>
  <si>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</si>
  <si>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</si>
  <si>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</si>
  <si>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</si>
  <si>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</si>
  <si>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</si>
  <si>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</si>
  <si>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</si>
  <si>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</si>
  <si>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</si>
  <si>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</si>
  <si>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</si>
  <si>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</si>
  <si>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</si>
  <si>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</si>
  <si>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</si>
  <si>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</si>
  <si>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</si>
  <si>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</si>
  <si>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</si>
  <si>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</si>
  <si>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</si>
  <si>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</si>
  <si>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</si>
  <si>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</si>
  <si>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</si>
  <si>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</si>
  <si>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</si>
  <si>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</si>
  <si>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</si>
  <si>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</si>
  <si>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</si>
  <si>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</si>
  <si>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</si>
  <si>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</si>
  <si>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</si>
  <si>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</si>
  <si>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</si>
  <si>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</si>
  <si>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</si>
  <si>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</si>
  <si>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</si>
  <si>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</si>
  <si>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</si>
  <si>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</si>
  <si>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</si>
  <si>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</si>
  <si>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</si>
  <si>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</si>
  <si>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</si>
  <si>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</si>
  <si>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</si>
  <si>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</si>
  <si>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</si>
  <si>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</si>
  <si>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</si>
  <si>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</si>
  <si>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</si>
  <si>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</si>
  <si>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</si>
  <si>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</si>
  <si>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</si>
  <si>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</si>
  <si>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</si>
  <si>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</si>
  <si>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</si>
  <si>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</si>
  <si>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</si>
  <si>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</si>
  <si>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</si>
  <si>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</si>
  <si>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</si>
  <si>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</si>
  <si>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</si>
  <si>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</si>
  <si>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</si>
  <si>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</si>
  <si>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</si>
  <si>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</si>
  <si>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</si>
  <si>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</si>
  <si>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</si>
  <si>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</si>
  <si>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</si>
  <si>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</si>
  <si>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</si>
  <si>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</si>
  <si>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</si>
  <si>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</si>
  <si>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</si>
  <si>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</si>
  <si>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</si>
  <si>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</si>
  <si>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</si>
  <si>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</si>
  <si>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</si>
  <si>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</si>
  <si>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</si>
  <si>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</si>
  <si>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</si>
  <si>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</si>
  <si>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</si>
  <si>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</si>
  <si>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</si>
  <si>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</si>
  <si>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</si>
  <si>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</si>
  <si>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</si>
  <si>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</si>
  <si>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</si>
  <si>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</si>
  <si>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</si>
  <si>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</si>
  <si>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</si>
  <si>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</si>
  <si>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</si>
  <si>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</si>
  <si>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</si>
  <si>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</si>
  <si>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</si>
  <si>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</si>
  <si>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</si>
  <si>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</si>
  <si>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</si>
  <si>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</si>
  <si>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</si>
  <si>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</si>
  <si>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</si>
  <si>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</si>
  <si>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</si>
  <si>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</si>
  <si>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</si>
  <si>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</si>
  <si>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</si>
  <si>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</si>
  <si>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</si>
  <si>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</si>
  <si>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</si>
  <si>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</si>
  <si>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</si>
  <si>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</si>
  <si>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</si>
  <si>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</si>
  <si>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</si>
  <si>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</si>
  <si>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</si>
  <si>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</si>
  <si>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</si>
  <si>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</si>
  <si>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</si>
  <si>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</si>
  <si>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</si>
  <si>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</si>
  <si>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</si>
  <si>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</si>
  <si>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</si>
  <si>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</si>
  <si>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</si>
  <si>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</si>
  <si>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</si>
  <si>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</si>
  <si>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</si>
  <si>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</si>
  <si>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</si>
  <si>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</si>
  <si>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</si>
  <si>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</si>
  <si>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</si>
  <si>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</si>
  <si>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</si>
  <si>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</si>
  <si>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</si>
  <si>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</si>
  <si>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</si>
  <si>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</si>
  <si>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</si>
  <si>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</si>
  <si>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</si>
  <si>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</si>
  <si>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</si>
  <si>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</si>
  <si>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</si>
  <si>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</si>
  <si>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</si>
  <si>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</si>
  <si>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</si>
  <si>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</si>
  <si>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</si>
  <si>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</si>
  <si>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</si>
  <si>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</si>
  <si>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</si>
  <si>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</si>
  <si>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</si>
  <si>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</si>
  <si>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</si>
  <si>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</si>
  <si>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</si>
  <si>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</si>
  <si>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</si>
  <si>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</si>
  <si>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</si>
  <si>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</si>
  <si>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</si>
  <si>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</si>
  <si>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</si>
  <si>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</si>
  <si>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</si>
  <si>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</si>
  <si>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</si>
  <si>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</si>
  <si>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</si>
  <si>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</si>
  <si>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</si>
  <si>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</si>
  <si>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</si>
  <si>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</si>
  <si>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</si>
  <si>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</si>
  <si>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</si>
  <si>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</si>
  <si>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</si>
  <si>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</si>
  <si>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</si>
  <si>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</si>
  <si>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</si>
  <si>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</si>
  <si>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</si>
  <si>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</si>
  <si>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</si>
  <si>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</si>
  <si>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</si>
  <si>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</si>
  <si>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</si>
  <si>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</si>
  <si>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</si>
  <si>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</si>
  <si>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</si>
  <si>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</si>
  <si>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</si>
  <si>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</si>
  <si>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</si>
  <si>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</si>
  <si>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</si>
  <si>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</si>
  <si>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</si>
  <si>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</si>
  <si>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</si>
  <si>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</si>
  <si>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</si>
  <si>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</si>
  <si>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</si>
  <si>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</si>
  <si>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</si>
  <si>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</si>
  <si>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</si>
  <si>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</si>
  <si>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</si>
  <si>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</si>
  <si>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</si>
  <si>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</si>
  <si>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</si>
  <si>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</si>
  <si>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</si>
  <si>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</si>
  <si>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</si>
  <si>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</si>
  <si>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</si>
  <si>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</si>
  <si>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</si>
  <si>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</si>
  <si>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</si>
  <si>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</si>
  <si>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</si>
  <si>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</si>
  <si>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</si>
  <si>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</si>
  <si>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</si>
  <si>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</si>
  <si>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</si>
  <si>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</si>
  <si>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</si>
  <si>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</si>
  <si>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</si>
  <si>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</si>
  <si>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</si>
  <si>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</si>
  <si>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</si>
  <si>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</si>
  <si>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</si>
  <si>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</si>
  <si>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</si>
  <si>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</si>
  <si>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</si>
  <si>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</si>
  <si>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</si>
  <si>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</si>
  <si>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</si>
  <si>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</si>
  <si>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</si>
  <si>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</si>
  <si>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</si>
  <si>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</si>
  <si>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</si>
  <si>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</si>
  <si>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</si>
  <si>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</si>
  <si>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</si>
  <si>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</si>
  <si>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</si>
  <si>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</si>
  <si>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</si>
  <si>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</si>
  <si>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</si>
  <si>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</si>
  <si>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</si>
  <si>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</si>
  <si>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</si>
  <si>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</si>
  <si>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</si>
  <si>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</si>
  <si>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</si>
  <si>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</si>
  <si>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</si>
  <si>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</si>
  <si>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</si>
  <si>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</si>
  <si>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</si>
  <si>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</si>
  <si>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</si>
  <si>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</si>
  <si>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</si>
  <si>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</si>
  <si>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</si>
  <si>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</si>
  <si>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</si>
  <si>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</si>
  <si>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</si>
  <si>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</si>
  <si>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</si>
  <si>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</si>
  <si>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</si>
  <si>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</si>
  <si>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</si>
  <si>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</si>
  <si>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</si>
  <si>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</si>
  <si>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</si>
  <si>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</si>
  <si>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</si>
  <si>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</si>
  <si>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</si>
  <si>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</si>
  <si>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</si>
  <si>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</si>
  <si>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</si>
  <si>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</si>
  <si>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</si>
  <si>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</si>
  <si>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</si>
  <si>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</si>
  <si>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</si>
  <si>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</si>
  <si>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</si>
  <si>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</si>
  <si>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</si>
  <si>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</si>
  <si>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</si>
  <si>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</si>
  <si>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</si>
  <si>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</si>
  <si>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</si>
  <si>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</si>
  <si>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</si>
  <si>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</si>
  <si>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</si>
  <si>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</si>
  <si>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</si>
  <si>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</si>
  <si>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</si>
  <si>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</si>
  <si>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</si>
  <si>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</si>
  <si>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</si>
  <si>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</si>
  <si>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</si>
  <si>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</si>
  <si>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</si>
  <si>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</si>
  <si>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</si>
  <si>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</si>
  <si>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</si>
  <si>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</si>
  <si>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</si>
  <si>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</si>
  <si>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</si>
  <si>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</si>
  <si>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</si>
  <si>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</si>
  <si>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</si>
  <si>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</si>
  <si>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</si>
  <si>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</si>
  <si>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</si>
  <si>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</si>
  <si>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</si>
  <si>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</si>
  <si>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</si>
  <si>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</si>
  <si>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</si>
  <si>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</si>
  <si>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</si>
  <si>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</si>
  <si>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</si>
  <si>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</si>
  <si>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</si>
  <si>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</si>
  <si>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</si>
  <si>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</si>
  <si>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</si>
  <si>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</si>
  <si>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</si>
  <si>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</si>
  <si>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</si>
  <si>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</si>
  <si>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</si>
  <si>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</si>
  <si>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</si>
  <si>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</si>
  <si>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</si>
  <si>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</si>
  <si>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</si>
  <si>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</si>
  <si>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</si>
  <si>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</si>
  <si>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</si>
  <si>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</si>
  <si>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</si>
  <si>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</si>
  <si>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</si>
  <si>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</si>
  <si>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</si>
  <si>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</si>
  <si>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</si>
  <si>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</si>
  <si>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</si>
  <si>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</si>
  <si>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</si>
  <si>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</si>
  <si>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</si>
  <si>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</si>
  <si>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</si>
  <si>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</si>
  <si>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</si>
  <si>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</si>
  <si>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</si>
  <si>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</si>
  <si>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</si>
  <si>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</si>
  <si>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</si>
  <si>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</si>
  <si>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</si>
  <si>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</si>
  <si>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</si>
  <si>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</si>
  <si>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</si>
  <si>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</si>
  <si>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</si>
  <si>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</si>
  <si>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</si>
  <si>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</si>
  <si>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</si>
  <si>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</si>
  <si>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</si>
  <si>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</si>
  <si>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</si>
  <si>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</si>
  <si>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</si>
  <si>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</si>
  <si>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</si>
  <si>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</si>
  <si>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</si>
  <si>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</si>
  <si>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</si>
  <si>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</si>
  <si>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</si>
  <si>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</si>
  <si>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</si>
  <si>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</si>
  <si>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</si>
  <si>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</si>
  <si>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</si>
  <si>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</si>
  <si>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</si>
  <si>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</si>
  <si>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</si>
  <si>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</si>
  <si>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</si>
  <si>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</si>
  <si>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</si>
  <si>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</si>
  <si>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</si>
  <si>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</si>
  <si>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</si>
  <si>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</si>
  <si>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</si>
  <si>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</si>
  <si>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</si>
  <si>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</si>
  <si>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</si>
  <si>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</si>
  <si>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</si>
  <si>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</si>
  <si>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</si>
  <si>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</si>
  <si>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</si>
  <si>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</si>
  <si>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</si>
  <si>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</si>
  <si>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</si>
  <si>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</si>
  <si>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</si>
  <si>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</si>
  <si>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</si>
  <si>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</si>
  <si>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</si>
  <si>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</si>
  <si>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</si>
  <si>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</si>
  <si>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</si>
  <si>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</si>
  <si>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</si>
  <si>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</si>
  <si>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</si>
  <si>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</si>
  <si>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</si>
  <si>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</si>
  <si>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</si>
  <si>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</si>
  <si>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</si>
  <si>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</si>
  <si>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</si>
  <si>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</si>
  <si>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</si>
  <si>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</si>
  <si>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</si>
  <si>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</si>
  <si>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</si>
  <si>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</si>
  <si>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</si>
  <si>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</si>
  <si>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</si>
  <si>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</si>
  <si>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</si>
  <si>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</si>
  <si>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</si>
  <si>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</si>
  <si>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</si>
  <si>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</si>
  <si>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</si>
  <si>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</si>
  <si>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</si>
  <si>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</si>
  <si>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</si>
  <si>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</si>
  <si>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</si>
  <si>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</si>
  <si>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</si>
  <si>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</si>
  <si>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</si>
  <si>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</si>
  <si>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</si>
  <si>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</si>
  <si>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</si>
  <si>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</si>
  <si>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</si>
  <si>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</si>
  <si>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</si>
  <si>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</si>
  <si>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</si>
  <si>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</si>
  <si>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</si>
  <si>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</si>
  <si>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</si>
  <si>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</si>
  <si>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</si>
  <si>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</si>
  <si>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</si>
  <si>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</si>
  <si>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</si>
  <si>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</si>
  <si>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</si>
  <si>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</si>
  <si>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</si>
  <si>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</si>
  <si>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</si>
  <si>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</si>
  <si>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</si>
  <si>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</si>
  <si>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</si>
  <si>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</si>
  <si>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</si>
  <si>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</si>
  <si>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</si>
  <si>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</si>
  <si>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</si>
  <si>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</si>
  <si>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</si>
  <si>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</si>
  <si>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</si>
  <si>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</si>
  <si>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</si>
  <si>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</si>
  <si>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</si>
  <si>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</si>
  <si>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</si>
  <si>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</si>
  <si>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</si>
  <si>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</si>
  <si>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</si>
  <si>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</si>
  <si>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</si>
  <si>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</si>
  <si>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</si>
  <si>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</si>
  <si>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</si>
  <si>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</si>
  <si>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</si>
  <si>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</si>
  <si>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</si>
  <si>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</si>
  <si>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</si>
  <si>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</si>
  <si>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</si>
  <si>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</si>
  <si>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</si>
  <si>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</si>
  <si>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</si>
  <si>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</si>
  <si>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</si>
  <si>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</si>
  <si>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</si>
  <si>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</si>
  <si>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</si>
  <si>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</si>
  <si>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</si>
  <si>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</si>
  <si>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</si>
  <si>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</si>
  <si>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</si>
  <si>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</si>
  <si>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</si>
  <si>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</si>
  <si>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</si>
  <si>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</si>
  <si>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</si>
  <si>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</si>
  <si>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</si>
  <si>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</si>
  <si>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</si>
  <si>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</si>
  <si>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</si>
  <si>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</si>
  <si>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</si>
  <si>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</si>
  <si>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</si>
  <si>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</si>
  <si>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</si>
  <si>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</si>
  <si>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</si>
  <si>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</si>
  <si>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</si>
  <si>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</si>
  <si>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</si>
  <si>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</si>
  <si>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</si>
  <si>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</si>
  <si>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</si>
  <si>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</si>
  <si>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</si>
  <si>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</si>
  <si>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</si>
  <si>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</si>
  <si>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</si>
  <si>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</si>
  <si>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</si>
  <si>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</si>
  <si>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</si>
  <si>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</si>
  <si>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</si>
  <si>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</si>
  <si>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</si>
  <si>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</si>
  <si>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</si>
  <si>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</si>
  <si>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</si>
  <si>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</si>
  <si>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</si>
  <si>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</si>
  <si>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</si>
  <si>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</si>
  <si>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</si>
  <si>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</si>
  <si>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</si>
  <si>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</si>
  <si>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</si>
  <si>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</si>
  <si>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</si>
  <si>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</si>
  <si>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</si>
  <si>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</si>
  <si>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</si>
  <si>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</si>
  <si>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</si>
  <si>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</si>
  <si>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</si>
  <si>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</si>
  <si>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</si>
  <si>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</si>
  <si>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</si>
  <si>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</si>
  <si>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</si>
  <si>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</si>
  <si>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</si>
  <si>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</si>
  <si>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</si>
  <si>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</si>
  <si>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</si>
  <si>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</si>
  <si>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</si>
  <si>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</si>
  <si>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</si>
  <si>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</si>
  <si>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</si>
  <si>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</si>
  <si>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</si>
  <si>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</si>
  <si>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</si>
  <si>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</si>
  <si>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</si>
  <si>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</si>
  <si>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</si>
  <si>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</si>
  <si>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</si>
  <si>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</si>
  <si>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</si>
  <si>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</si>
  <si>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</si>
  <si>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</si>
  <si>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</si>
  <si>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</si>
  <si>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</si>
  <si>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</si>
  <si>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</si>
  <si>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</si>
  <si>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</si>
  <si>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</si>
  <si>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</si>
  <si>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</si>
  <si>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</si>
  <si>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</si>
  <si>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</si>
  <si>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</si>
  <si>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</si>
  <si>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</si>
  <si>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</si>
  <si>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</si>
  <si>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</si>
  <si>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</si>
  <si>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</si>
  <si>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</si>
  <si>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</si>
  <si>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</si>
  <si>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</si>
  <si>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</si>
  <si>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</si>
  <si>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</si>
  <si>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</si>
  <si>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</si>
  <si>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</si>
  <si>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</si>
  <si>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</si>
  <si>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</si>
  <si>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</si>
  <si>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</si>
  <si>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</si>
  <si>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</si>
  <si>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</si>
  <si>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</si>
  <si>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</si>
  <si>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</si>
  <si>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</si>
  <si>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</si>
  <si>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</si>
  <si>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</si>
  <si>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</si>
  <si>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</si>
  <si>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</si>
  <si>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</si>
  <si>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</si>
  <si>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</si>
  <si>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</si>
  <si>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</si>
  <si>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</si>
  <si>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</si>
  <si>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</si>
  <si>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</si>
  <si>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</si>
  <si>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</si>
  <si>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</si>
  <si>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</si>
  <si>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</si>
  <si>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</si>
  <si>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</si>
  <si>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</si>
  <si>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</si>
  <si>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</si>
  <si>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</si>
  <si>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</si>
  <si>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</si>
  <si>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</si>
  <si>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</si>
  <si>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</si>
  <si>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</si>
  <si>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</si>
  <si>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</si>
  <si>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</si>
  <si>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</si>
  <si>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</si>
  <si>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</si>
  <si>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</si>
  <si>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</si>
  <si>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</si>
  <si>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</si>
  <si>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</si>
  <si>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</si>
  <si>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</si>
  <si>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</si>
  <si>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</si>
  <si>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</si>
  <si>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</si>
  <si>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</si>
  <si>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</si>
  <si>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</si>
  <si>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</si>
  <si>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</si>
  <si>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</si>
  <si>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</si>
  <si>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</si>
  <si>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</si>
  <si>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</si>
  <si>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</si>
  <si>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</si>
  <si>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</si>
  <si>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</si>
  <si>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</si>
  <si>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</si>
  <si>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</si>
  <si>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</si>
  <si>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</si>
  <si>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</si>
  <si>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</si>
  <si>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</si>
  <si>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</si>
  <si>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</si>
  <si>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</si>
  <si>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</si>
  <si>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</si>
  <si>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</si>
  <si>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</si>
  <si>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</si>
  <si>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</si>
  <si>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</si>
  <si>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</si>
  <si>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</si>
  <si>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</si>
  <si>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</si>
  <si>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</si>
  <si>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</si>
  <si>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</si>
  <si>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</si>
  <si>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</si>
  <si>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</si>
  <si>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</si>
  <si>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</si>
  <si>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</si>
  <si>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</si>
  <si>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</si>
  <si>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</si>
  <si>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</si>
  <si>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</si>
  <si>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</si>
  <si>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</si>
  <si>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</si>
  <si>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</si>
  <si>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</si>
  <si>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</si>
  <si>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</si>
  <si>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</si>
  <si>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</si>
  <si>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</si>
  <si>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</si>
  <si>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</si>
  <si>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</si>
  <si>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</si>
  <si>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</si>
  <si>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</si>
  <si>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</si>
  <si>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</si>
  <si>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</si>
  <si>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</si>
  <si>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</si>
  <si>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</si>
  <si>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</si>
  <si>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</si>
  <si>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</si>
  <si>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</si>
  <si>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</si>
  <si>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</si>
  <si>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</si>
  <si>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</si>
  <si>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</si>
  <si>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</si>
  <si>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</si>
  <si>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</si>
  <si>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</si>
  <si>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</si>
  <si>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</si>
  <si>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</si>
  <si>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</si>
  <si>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</si>
  <si>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</si>
  <si>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</si>
  <si>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</si>
  <si>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</si>
  <si>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</si>
  <si>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</si>
  <si>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</si>
  <si>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</si>
  <si>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</si>
  <si>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</si>
  <si>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</si>
  <si>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</si>
  <si>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</si>
  <si>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</si>
  <si>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</si>
  <si>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</si>
  <si>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</si>
  <si>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</si>
  <si>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</si>
  <si>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</si>
  <si>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</si>
  <si>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</si>
  <si>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</si>
  <si>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</si>
  <si>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</si>
  <si>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</si>
  <si>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</si>
  <si>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</si>
  <si>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</si>
  <si>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</si>
  <si>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</si>
  <si>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</si>
  <si>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</si>
  <si>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</si>
  <si>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</si>
  <si>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</si>
  <si>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</si>
  <si>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</si>
  <si>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</si>
  <si>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</si>
  <si>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</si>
  <si>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</si>
  <si>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</si>
  <si>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</si>
  <si>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</si>
  <si>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</si>
  <si>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</si>
  <si>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</si>
  <si>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</si>
  <si>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</si>
  <si>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</si>
  <si>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</si>
  <si>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</si>
  <si>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</si>
  <si>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</si>
  <si>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</si>
  <si>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</si>
  <si>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</si>
  <si>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</si>
  <si>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</si>
  <si>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</si>
  <si>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</si>
  <si>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</si>
  <si>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</si>
  <si>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</si>
  <si>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</si>
  <si>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</si>
  <si>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</si>
  <si>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</si>
  <si>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</si>
  <si>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</si>
  <si>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</si>
  <si>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</si>
  <si>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</si>
  <si>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</si>
  <si>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</si>
  <si>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</si>
  <si>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</si>
  <si>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</si>
  <si>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</si>
  <si>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</si>
  <si>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</si>
  <si>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</si>
  <si>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</si>
  <si>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</si>
  <si>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</si>
  <si>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</si>
  <si>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</si>
  <si>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</si>
  <si>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</si>
  <si>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</si>
  <si>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</si>
  <si>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</si>
  <si>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</si>
  <si>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</si>
  <si>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</si>
  <si>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</si>
  <si>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</si>
  <si>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</si>
  <si>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</si>
  <si>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</si>
  <si>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</si>
  <si>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</si>
  <si>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</si>
  <si>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</si>
  <si>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</si>
  <si>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</si>
  <si>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</si>
  <si>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</si>
  <si>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</si>
  <si>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</si>
  <si>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</si>
  <si>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</si>
  <si>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</si>
  <si>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</si>
  <si>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</si>
  <si>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</si>
  <si>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</si>
  <si>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</si>
  <si>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</si>
  <si>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</si>
  <si>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</si>
  <si>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</si>
  <si>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</si>
  <si>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</si>
  <si>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</si>
  <si>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</si>
  <si>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</si>
  <si>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</si>
  <si>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</si>
  <si>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</si>
  <si>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</si>
  <si>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</si>
  <si>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</si>
  <si>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</si>
  <si>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</si>
  <si>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</si>
  <si>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</si>
  <si>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</si>
  <si>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</si>
  <si>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</si>
  <si>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</si>
  <si>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</si>
  <si>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</si>
  <si>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</si>
  <si>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</si>
  <si>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</si>
  <si>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</si>
  <si>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</si>
  <si>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</si>
  <si>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</si>
  <si>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</si>
  <si>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</si>
  <si>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</si>
  <si>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</si>
  <si>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</si>
  <si>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</si>
  <si>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</si>
  <si>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</si>
  <si>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</si>
  <si>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</si>
  <si>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</si>
  <si>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</si>
  <si>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</si>
  <si>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</si>
  <si>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</si>
  <si>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</si>
  <si>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</si>
  <si>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</si>
  <si>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</si>
  <si>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</si>
  <si>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</si>
  <si>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</si>
  <si>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</si>
  <si>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</si>
  <si>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</si>
  <si>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</si>
  <si>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</si>
  <si>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</si>
  <si>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</si>
  <si>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</si>
  <si>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</si>
  <si>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</si>
  <si>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</si>
  <si>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</si>
  <si>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</si>
  <si>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</si>
  <si>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</si>
  <si>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</si>
  <si>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</si>
  <si>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</si>
  <si>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</si>
  <si>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</si>
  <si>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</si>
  <si>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</si>
  <si>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</si>
  <si>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</si>
  <si>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</si>
  <si>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</si>
  <si>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</si>
  <si>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</si>
  <si>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</si>
  <si>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</si>
  <si>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</si>
  <si>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</si>
  <si>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</si>
  <si>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</si>
  <si>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</si>
  <si>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</si>
  <si>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</si>
  <si>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</si>
  <si>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</si>
  <si>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</si>
  <si>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</si>
  <si>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</si>
  <si>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</si>
  <si>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</si>
  <si>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</si>
  <si>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</si>
  <si>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</si>
  <si>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</si>
  <si>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</si>
  <si>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</si>
  <si>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</si>
  <si>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</si>
  <si>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</si>
  <si>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</si>
  <si>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</si>
  <si>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</si>
  <si>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</si>
  <si>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</si>
  <si>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</si>
  <si>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</si>
  <si>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</si>
  <si>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</si>
  <si>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</si>
  <si>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</si>
  <si>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</si>
  <si>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</si>
  <si>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</si>
  <si>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</si>
  <si>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</si>
  <si>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</si>
  <si>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</si>
  <si>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</si>
  <si>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</si>
  <si>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</si>
  <si>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</si>
  <si>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</si>
  <si>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</si>
  <si>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</si>
  <si>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</si>
  <si>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</si>
  <si>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</si>
  <si>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</si>
  <si>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</si>
  <si>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</si>
  <si>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</si>
  <si>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</si>
  <si>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</si>
  <si>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</si>
  <si>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</si>
  <si>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</si>
  <si>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</si>
  <si>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</si>
  <si>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</si>
  <si>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</si>
  <si>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</si>
  <si>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</si>
  <si>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</si>
  <si>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</si>
  <si>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</si>
  <si>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</si>
  <si>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</si>
  <si>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</si>
  <si>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</si>
  <si>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</si>
  <si>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</si>
  <si>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</si>
  <si>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</si>
  <si>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</si>
  <si>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</si>
  <si>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</si>
  <si>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</si>
  <si>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</si>
  <si>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</si>
  <si>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</si>
  <si>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</si>
  <si>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</si>
  <si>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</si>
  <si>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</si>
  <si>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</si>
  <si>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</si>
  <si>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</si>
  <si>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</si>
  <si>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</si>
  <si>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</si>
  <si>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</si>
  <si>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</si>
  <si>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</si>
  <si>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</si>
  <si>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</si>
  <si>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</si>
  <si>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</si>
  <si>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</si>
  <si>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</si>
  <si>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</si>
  <si>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</si>
  <si>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</si>
  <si>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</si>
  <si>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</si>
  <si>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</si>
  <si>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</si>
  <si>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</si>
  <si>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</si>
  <si>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</si>
  <si>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</si>
  <si>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</si>
  <si>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</si>
  <si>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</si>
  <si>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</si>
  <si>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</si>
  <si>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</si>
  <si>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</si>
  <si>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</si>
  <si>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</si>
  <si>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</si>
  <si>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</si>
  <si>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</si>
  <si>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</si>
  <si>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</si>
  <si>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</si>
  <si>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</si>
  <si>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</si>
  <si>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</si>
  <si>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</si>
  <si>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</si>
  <si>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</si>
  <si>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</si>
  <si>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</si>
  <si>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</si>
  <si>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</si>
  <si>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</si>
  <si>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</si>
  <si>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</si>
  <si>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</si>
  <si>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</si>
  <si>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</si>
  <si>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</si>
  <si>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</si>
  <si>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</si>
  <si>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</si>
  <si>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</si>
  <si>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</si>
  <si>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</si>
  <si>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</si>
  <si>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</si>
  <si>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</si>
  <si>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</si>
  <si>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</si>
  <si>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</si>
  <si>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</si>
  <si>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</si>
  <si>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</si>
  <si>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</si>
  <si>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</si>
  <si>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</si>
  <si>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</si>
  <si>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</si>
  <si>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</si>
  <si>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</si>
  <si>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</si>
  <si>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</si>
  <si>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</si>
  <si>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</si>
  <si>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</si>
  <si>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</si>
  <si>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</si>
  <si>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</si>
  <si>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</si>
  <si>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</si>
  <si>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</si>
  <si>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</si>
  <si>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</si>
  <si>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</si>
  <si>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</si>
  <si>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</si>
  <si>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</si>
  <si>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</si>
  <si>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</si>
  <si>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</si>
  <si>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</si>
  <si>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</si>
  <si>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</si>
  <si>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</si>
  <si>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</si>
  <si>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</si>
  <si>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</si>
  <si>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</si>
  <si>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</si>
  <si>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</si>
  <si>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</si>
  <si>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</si>
  <si>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</si>
  <si>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</si>
  <si>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</si>
  <si>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</si>
  <si>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</si>
  <si>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</si>
  <si>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</si>
  <si>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</si>
  <si>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</si>
  <si>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</si>
  <si>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</si>
  <si>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</si>
  <si>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</si>
  <si>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</si>
  <si>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</si>
  <si>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</si>
  <si>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</si>
  <si>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</si>
  <si>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</si>
  <si>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</si>
  <si>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</si>
  <si>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</si>
  <si>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</si>
  <si>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</si>
  <si>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</si>
  <si>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</si>
  <si>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</si>
  <si>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</si>
  <si>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</si>
  <si>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</si>
  <si>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</si>
  <si>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</si>
  <si>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</si>
  <si>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</si>
  <si>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</si>
  <si>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</si>
  <si>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</si>
  <si>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</si>
  <si>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</si>
  <si>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</si>
  <si>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</si>
  <si>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</si>
  <si>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</si>
  <si>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</si>
  <si>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</si>
  <si>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</si>
  <si>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</si>
  <si>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</si>
  <si>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</si>
  <si>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</si>
  <si>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</si>
  <si>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</si>
  <si>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</si>
  <si>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</si>
  <si>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</si>
  <si>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</si>
  <si>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</si>
  <si>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</si>
  <si>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</si>
  <si>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</si>
  <si>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</si>
  <si>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</si>
  <si>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</si>
  <si>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</si>
  <si>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</si>
  <si>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</si>
  <si>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</si>
  <si>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</si>
  <si>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</si>
  <si>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</si>
  <si>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</si>
  <si>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</si>
  <si>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</si>
  <si>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</si>
  <si>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</si>
  <si>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</si>
  <si>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</si>
  <si>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</si>
  <si>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</si>
  <si>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</si>
  <si>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</si>
  <si>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</si>
  <si>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</si>
  <si>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</si>
  <si>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</si>
  <si>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</si>
  <si>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</si>
  <si>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</si>
  <si>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</si>
  <si>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</si>
  <si>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</si>
  <si>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</si>
  <si>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</si>
  <si>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</si>
  <si>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</si>
  <si>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</si>
  <si>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</si>
  <si>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</si>
  <si>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</si>
  <si>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</si>
  <si>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</si>
  <si>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</si>
  <si>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</si>
  <si>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</si>
  <si>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</si>
  <si>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</si>
  <si>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</si>
  <si>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</si>
  <si>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</si>
  <si>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</si>
  <si>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</si>
  <si>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</si>
  <si>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</si>
  <si>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</si>
  <si>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</si>
  <si>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</si>
  <si>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</si>
  <si>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</si>
  <si>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</si>
  <si>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</si>
  <si>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</si>
  <si>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</si>
  <si>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</si>
  <si>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</si>
  <si>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</si>
  <si>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</si>
  <si>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</si>
  <si>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</si>
  <si>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</si>
  <si>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</si>
  <si>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</si>
  <si>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</si>
  <si>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</si>
  <si>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</si>
  <si>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</si>
  <si>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</si>
  <si>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</si>
  <si>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</si>
  <si>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</si>
  <si>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</si>
  <si>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</si>
  <si>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</si>
  <si>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</si>
  <si>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</si>
  <si>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</si>
  <si>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</si>
  <si>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</si>
  <si>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</si>
  <si>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</si>
  <si>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</si>
  <si>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</si>
  <si>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</si>
  <si>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</si>
  <si>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</si>
  <si>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</si>
  <si>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</si>
  <si>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</si>
  <si>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</si>
  <si>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</si>
  <si>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</si>
  <si>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</si>
  <si>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</si>
  <si>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</si>
  <si>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</si>
  <si>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</si>
  <si>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</si>
  <si>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</si>
  <si>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</si>
  <si>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</si>
  <si>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</si>
  <si>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</si>
  <si>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</si>
  <si>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</si>
  <si>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</si>
  <si>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</si>
  <si>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</si>
  <si>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</si>
  <si>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</si>
  <si>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</si>
  <si>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</si>
  <si>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</si>
  <si>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</si>
  <si>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</si>
  <si>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</si>
  <si>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</si>
  <si>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</si>
  <si>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</si>
  <si>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</si>
  <si>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</si>
  <si>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</si>
  <si>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</si>
  <si>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</si>
  <si>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</si>
  <si>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</si>
  <si>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</si>
  <si>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</si>
  <si>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</si>
  <si>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</si>
  <si>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</si>
  <si>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</si>
  <si>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</si>
  <si>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</si>
  <si>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</si>
  <si>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</si>
  <si>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</si>
  <si>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</si>
  <si>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</si>
  <si>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</si>
  <si>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</si>
  <si>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</si>
  <si>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</si>
  <si>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</si>
  <si>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</si>
  <si>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</si>
  <si>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</si>
  <si>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</si>
  <si>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</si>
  <si>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</si>
  <si>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</si>
  <si>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</si>
  <si>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</si>
  <si>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</si>
  <si>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</si>
  <si>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</si>
  <si>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</si>
  <si>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</si>
  <si>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</si>
  <si>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</si>
  <si>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</si>
  <si>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</si>
  <si>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</si>
  <si>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</si>
  <si>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</si>
  <si>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</si>
  <si>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</si>
  <si>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</si>
  <si>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</si>
  <si>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</si>
  <si>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</si>
  <si>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</si>
  <si>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</si>
  <si>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</si>
  <si>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</si>
  <si>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</si>
  <si>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</si>
  <si>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</si>
  <si>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</si>
  <si>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</si>
  <si>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</si>
  <si>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</si>
  <si>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</si>
  <si>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</si>
  <si>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</si>
  <si>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</si>
  <si>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</si>
  <si>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</si>
  <si>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</si>
  <si>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</si>
  <si>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</si>
  <si>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</si>
  <si>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</si>
  <si>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</si>
  <si>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</si>
  <si>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</si>
  <si>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</si>
  <si>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</si>
  <si>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</si>
  <si>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</si>
  <si>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</si>
  <si>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</si>
  <si>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</si>
  <si>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</si>
  <si>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</si>
  <si>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</si>
  <si>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</si>
  <si>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</si>
  <si>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</si>
  <si>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</si>
  <si>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</si>
  <si>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</si>
  <si>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</si>
  <si>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</si>
  <si>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</si>
  <si>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</si>
  <si>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</si>
  <si>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</si>
  <si>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</si>
  <si>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</si>
  <si>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</si>
  <si>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</si>
  <si>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</si>
  <si>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</si>
  <si>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</si>
  <si>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</si>
  <si>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</si>
  <si>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</si>
  <si>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</si>
  <si>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</si>
  <si>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</si>
  <si>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</si>
  <si>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</si>
  <si>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</si>
  <si>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</si>
  <si>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</si>
  <si>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</si>
  <si>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</si>
  <si>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</si>
  <si>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</si>
  <si>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</si>
  <si>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</si>
  <si>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</si>
  <si>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</si>
  <si>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</si>
  <si>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</si>
  <si>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</si>
  <si>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</si>
  <si>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</si>
  <si>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</si>
  <si>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</si>
  <si>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</si>
  <si>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</si>
  <si>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</si>
  <si>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</si>
  <si>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</si>
  <si>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</si>
  <si>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</si>
  <si>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</si>
  <si>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</si>
  <si>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</si>
  <si>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</si>
  <si>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</si>
  <si>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</si>
  <si>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</si>
  <si>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</si>
  <si>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</si>
  <si>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</si>
  <si>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</si>
  <si>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</si>
  <si>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</si>
  <si>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</si>
  <si>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</si>
  <si>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</si>
  <si>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</si>
  <si>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</si>
  <si>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</si>
  <si>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</si>
  <si>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</si>
  <si>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</si>
  <si>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</si>
  <si>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</si>
  <si>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</si>
  <si>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</si>
  <si>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</si>
  <si>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</si>
  <si>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</si>
  <si>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</si>
  <si>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</si>
  <si>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</si>
  <si>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</si>
  <si>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</si>
  <si>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</si>
  <si>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</si>
  <si>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</si>
  <si>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</si>
  <si>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</si>
  <si>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</si>
  <si>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</si>
  <si>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</si>
  <si>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</si>
  <si>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</si>
  <si>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</si>
  <si>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</si>
  <si>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</si>
  <si>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</si>
  <si>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</si>
  <si>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</si>
  <si>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</si>
  <si>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</si>
  <si>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</si>
  <si>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</si>
  <si>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</si>
  <si>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</si>
  <si>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</si>
  <si>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</si>
  <si>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</si>
  <si>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</si>
  <si>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</si>
  <si>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</si>
  <si>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</si>
  <si>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</si>
  <si>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</si>
  <si>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</si>
  <si>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</si>
  <si>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</si>
  <si>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</si>
  <si>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</si>
  <si>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</si>
  <si>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</si>
  <si>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</si>
  <si>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</si>
  <si>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</si>
  <si>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</si>
  <si>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</si>
  <si>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</si>
  <si>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</si>
  <si>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</si>
  <si>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</si>
  <si>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</si>
  <si>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</si>
  <si>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</si>
  <si>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</si>
  <si>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</si>
  <si>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</si>
  <si>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</si>
  <si>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</si>
  <si>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</si>
  <si>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</si>
  <si>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</si>
  <si>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</si>
  <si>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</si>
  <si>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</si>
  <si>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</si>
  <si>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</si>
  <si>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</si>
  <si>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</si>
  <si>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</si>
  <si>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</si>
  <si>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</si>
  <si>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</si>
  <si>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</si>
  <si>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</si>
  <si>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</si>
  <si>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</si>
  <si>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</si>
  <si>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</si>
  <si>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</si>
  <si>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</si>
  <si>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</si>
  <si>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</si>
  <si>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</si>
  <si>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</si>
  <si>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</si>
  <si>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</si>
  <si>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</si>
  <si>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</si>
  <si>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</si>
  <si>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</si>
  <si>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</si>
  <si>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</si>
  <si>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</si>
  <si>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</si>
  <si>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</si>
  <si>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</si>
  <si>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</si>
  <si>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</si>
  <si>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</si>
  <si>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</si>
  <si>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</si>
  <si>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</si>
  <si>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</si>
  <si>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</si>
  <si>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</si>
  <si>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</si>
  <si>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</si>
  <si>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</si>
  <si>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</si>
  <si>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</si>
  <si>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</si>
  <si>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</si>
  <si>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</si>
  <si>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</si>
  <si>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</si>
  <si>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</si>
  <si>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</si>
  <si>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</si>
  <si>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</si>
  <si>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</si>
  <si>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</si>
  <si>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</si>
  <si>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</si>
  <si>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</si>
  <si>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</si>
  <si>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</si>
  <si>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</si>
  <si>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</si>
  <si>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</si>
  <si>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</si>
  <si>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</si>
  <si>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</si>
  <si>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</si>
  <si>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</si>
  <si>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</si>
  <si>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</si>
  <si>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</si>
  <si>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</si>
  <si>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</si>
  <si>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</si>
  <si>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</si>
  <si>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</si>
  <si>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</si>
  <si>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</si>
  <si>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</si>
  <si>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</si>
  <si>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</si>
  <si>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</si>
  <si>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</si>
  <si>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</si>
  <si>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</si>
  <si>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</si>
  <si>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</si>
  <si>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</si>
  <si>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</si>
  <si>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</si>
  <si>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</si>
  <si>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</si>
  <si>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</si>
  <si>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</si>
  <si>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</si>
  <si>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</si>
  <si>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</si>
  <si>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</si>
  <si>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</si>
  <si>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</si>
  <si>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</si>
  <si>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</si>
  <si>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</si>
  <si>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</si>
  <si>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</si>
  <si>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</si>
  <si>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</si>
  <si>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</si>
  <si>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</si>
  <si>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</si>
  <si>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</si>
  <si>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</si>
  <si>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</si>
  <si>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</si>
  <si>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</si>
  <si>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</si>
  <si>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</si>
  <si>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</si>
  <si>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</si>
  <si>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</si>
  <si>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</si>
  <si>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</si>
  <si>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</si>
  <si>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</si>
  <si>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</si>
  <si>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</si>
  <si>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</si>
  <si>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</si>
  <si>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</si>
  <si>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</si>
  <si>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</si>
  <si>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</si>
  <si>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</si>
  <si>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</si>
  <si>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</si>
  <si>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</si>
  <si>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</si>
  <si>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</si>
  <si>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</si>
  <si>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</si>
  <si>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</si>
  <si>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</si>
  <si>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</si>
  <si>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</si>
  <si>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</si>
  <si>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</si>
  <si>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</si>
  <si>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</si>
  <si>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</si>
  <si>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</si>
  <si>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</si>
  <si>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</si>
  <si>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</si>
  <si>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</si>
  <si>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</si>
  <si>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</si>
  <si>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</si>
  <si>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</si>
  <si>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</si>
  <si>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</si>
  <si>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</si>
  <si>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</si>
  <si>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</si>
  <si>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</si>
  <si>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</si>
  <si>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</si>
  <si>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</si>
  <si>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</si>
  <si>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</si>
  <si>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</si>
  <si>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</si>
  <si>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</si>
  <si>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</si>
  <si>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</si>
  <si>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</si>
  <si>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</si>
  <si>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</si>
  <si>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</si>
  <si>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</si>
  <si>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</si>
  <si>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</si>
  <si>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</si>
  <si>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</si>
  <si>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</si>
  <si>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</si>
  <si>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</si>
  <si>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</si>
  <si>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</si>
  <si>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</si>
  <si>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</si>
  <si>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</si>
  <si>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</si>
  <si>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</si>
  <si>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</si>
  <si>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</si>
  <si>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</si>
  <si>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</si>
  <si>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</si>
  <si>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</si>
  <si>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</si>
  <si>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</si>
  <si>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</si>
  <si>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</si>
  <si>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</si>
  <si>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</si>
  <si>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</si>
  <si>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</si>
  <si>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</si>
  <si>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</si>
  <si>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</si>
  <si>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</si>
  <si>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</si>
  <si>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</si>
  <si>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</si>
  <si>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</si>
  <si>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</si>
  <si>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</si>
  <si>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</si>
  <si>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</si>
  <si>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</si>
  <si>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</si>
  <si>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</si>
  <si>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</si>
  <si>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</si>
  <si>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</si>
  <si>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</si>
  <si>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</si>
  <si>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</si>
  <si>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</si>
  <si>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</si>
  <si>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</si>
  <si>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</si>
  <si>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</si>
  <si>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</si>
  <si>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</si>
  <si>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</si>
  <si>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</si>
  <si>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</si>
  <si>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</si>
  <si>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</si>
  <si>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</si>
  <si>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</si>
  <si>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</si>
  <si>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</si>
  <si>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</si>
  <si>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</si>
  <si>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</si>
  <si>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</si>
  <si>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</si>
  <si>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</si>
  <si>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</si>
  <si>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</si>
  <si>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</si>
  <si>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</si>
  <si>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</si>
  <si>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</si>
  <si>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</si>
  <si>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</si>
  <si>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</si>
  <si>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</si>
  <si>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</si>
  <si>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</si>
  <si>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</si>
  <si>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</si>
  <si>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</si>
  <si>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</si>
  <si>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</si>
  <si>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</si>
  <si>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</si>
  <si>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</si>
  <si>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</si>
  <si>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</si>
  <si>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</si>
  <si>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</si>
  <si>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</si>
  <si>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</si>
  <si>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</si>
  <si>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</si>
  <si>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</si>
  <si>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</si>
  <si>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</si>
  <si>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</si>
  <si>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</si>
  <si>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</si>
  <si>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</si>
  <si>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</si>
  <si>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</si>
  <si>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</si>
  <si>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</si>
  <si>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</si>
  <si>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</si>
  <si>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</si>
  <si>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</si>
  <si>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</si>
  <si>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</si>
  <si>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</si>
  <si>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</si>
  <si>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</si>
  <si>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</si>
  <si>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</si>
  <si>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</si>
  <si>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</si>
  <si>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</si>
  <si>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</si>
  <si>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</si>
  <si>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</si>
  <si>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</si>
  <si>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</si>
  <si>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</si>
  <si>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</si>
  <si>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</si>
  <si>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</si>
  <si>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</si>
  <si>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</si>
  <si>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</si>
  <si>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</si>
  <si>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</si>
  <si>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</si>
  <si>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</si>
  <si>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</si>
  <si>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</si>
  <si>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</si>
  <si>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</si>
  <si>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</si>
  <si>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</si>
  <si>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</si>
  <si>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</si>
  <si>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</si>
  <si>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</si>
  <si>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</si>
  <si>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</si>
  <si>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</si>
  <si>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</si>
  <si>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</si>
  <si>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</si>
  <si>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</si>
  <si>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</si>
  <si>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</si>
  <si>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</si>
  <si>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</si>
  <si>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</si>
  <si>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</si>
  <si>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</si>
  <si>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</si>
  <si>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</si>
  <si>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</si>
  <si>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</si>
  <si>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</si>
  <si>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</si>
  <si>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</si>
  <si>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</si>
  <si>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</si>
  <si>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</si>
  <si>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</si>
  <si>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</si>
  <si>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</si>
  <si>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</si>
  <si>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</si>
  <si>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</si>
  <si>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</si>
  <si>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</si>
  <si>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</si>
  <si>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</si>
  <si>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</si>
  <si>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</si>
  <si>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</si>
  <si>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</si>
  <si>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</si>
  <si>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</si>
  <si>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</si>
  <si>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</si>
  <si>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</si>
  <si>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</si>
  <si>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</si>
  <si>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</si>
  <si>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</si>
  <si>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</si>
  <si>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</si>
  <si>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</si>
  <si>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</si>
  <si>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</si>
  <si>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</si>
  <si>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</si>
  <si>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</si>
  <si>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</si>
  <si>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</si>
  <si>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</si>
  <si>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</si>
  <si>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</si>
  <si>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</si>
  <si>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</si>
  <si>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</si>
  <si>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</si>
  <si>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</si>
  <si>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</si>
  <si>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</si>
  <si>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</si>
  <si>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</si>
  <si>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</si>
  <si>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</si>
  <si>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</si>
  <si>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</si>
  <si>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</si>
  <si>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</si>
  <si>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</si>
  <si>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</si>
  <si>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</si>
  <si>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</si>
  <si>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</si>
  <si>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</si>
  <si>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</si>
  <si>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</si>
  <si>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</si>
  <si>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</si>
  <si>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</si>
  <si>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</si>
  <si>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</si>
  <si>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</si>
  <si>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</si>
  <si>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</si>
  <si>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</si>
  <si>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</si>
  <si>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</si>
  <si>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</si>
  <si>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</si>
  <si>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</si>
  <si>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</si>
  <si>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</si>
  <si>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</si>
  <si>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</si>
  <si>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</si>
  <si>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</si>
  <si>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</si>
  <si>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</si>
  <si>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</si>
  <si>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</si>
  <si>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</si>
  <si>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</si>
  <si>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</si>
  <si>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</si>
  <si>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</si>
  <si>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</si>
  <si>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</si>
  <si>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</si>
  <si>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</si>
  <si>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</si>
  <si>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</si>
  <si>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</si>
  <si>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</si>
  <si>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</si>
  <si>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</si>
  <si>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</si>
  <si>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</si>
  <si>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</si>
  <si>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</si>
  <si>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</si>
  <si>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</si>
  <si>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</si>
  <si>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</si>
  <si>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</si>
  <si>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</si>
  <si>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</si>
  <si>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</si>
  <si>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</si>
  <si>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</si>
  <si>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</si>
  <si>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</si>
  <si>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</si>
  <si>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</si>
  <si>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</si>
  <si>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</si>
  <si>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</si>
  <si>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</si>
  <si>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</si>
  <si>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</si>
  <si>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</si>
  <si>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</si>
  <si>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</si>
  <si>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</si>
  <si>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</si>
  <si>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</si>
  <si>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</si>
  <si>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</si>
  <si>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</si>
  <si>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</si>
  <si>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</si>
  <si>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</si>
  <si>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</si>
  <si>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</si>
  <si>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</si>
  <si>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</si>
  <si>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</si>
  <si>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</si>
  <si>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</si>
  <si>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</si>
  <si>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</si>
  <si>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</si>
  <si>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</si>
  <si>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</si>
  <si>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</si>
  <si>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</si>
  <si>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</si>
  <si>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</si>
  <si>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</si>
  <si>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</si>
  <si>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</si>
  <si>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</si>
  <si>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</si>
  <si>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</si>
  <si>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</si>
  <si>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</si>
  <si>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</si>
  <si>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</si>
  <si>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</si>
  <si>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</si>
  <si>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</si>
  <si>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</si>
  <si>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</si>
  <si>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</si>
  <si>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</si>
  <si>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</si>
  <si>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</si>
  <si>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</si>
  <si>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</si>
  <si>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</si>
  <si>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</si>
  <si>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</si>
  <si>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</si>
  <si>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</si>
  <si>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</si>
  <si>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</si>
  <si>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</si>
  <si>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</si>
  <si>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</si>
  <si>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</si>
  <si>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</si>
  <si>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</si>
  <si>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</si>
  <si>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</si>
  <si>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</si>
  <si>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</si>
  <si>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</si>
  <si>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</si>
  <si>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</si>
  <si>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</si>
  <si>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</si>
  <si>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</si>
  <si>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</si>
  <si>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</si>
  <si>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</si>
  <si>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</si>
  <si>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</si>
  <si>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</si>
  <si>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</si>
  <si>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</si>
  <si>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</si>
  <si>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</si>
  <si>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</si>
  <si>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</si>
  <si>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</si>
  <si>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</si>
  <si>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</si>
  <si>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</si>
  <si>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</si>
  <si>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</si>
  <si>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</si>
  <si>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</si>
  <si>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</si>
  <si>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</si>
  <si>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</si>
  <si>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</si>
  <si>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</si>
  <si>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</si>
  <si>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</si>
  <si>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</si>
  <si>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</si>
  <si>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</si>
  <si>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</si>
  <si>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</si>
  <si>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</si>
  <si>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</si>
  <si>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</si>
  <si>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</si>
  <si>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</si>
  <si>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</si>
  <si>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</si>
  <si>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</si>
  <si>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</si>
  <si>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</si>
  <si>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</si>
  <si>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</si>
  <si>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</si>
  <si>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</si>
  <si>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</si>
  <si>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</si>
  <si>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</si>
  <si>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</si>
  <si>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</si>
  <si>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</si>
  <si>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</si>
  <si>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</si>
  <si>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</si>
  <si>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</si>
  <si>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</si>
  <si>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</si>
  <si>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</si>
  <si>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</si>
  <si>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</si>
  <si>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</si>
  <si>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</si>
  <si>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</si>
  <si>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</si>
  <si>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</si>
  <si>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</si>
  <si>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</si>
  <si>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</si>
  <si>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</si>
  <si>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</si>
  <si>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</si>
  <si>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</si>
  <si>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</si>
  <si>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</si>
  <si>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</si>
  <si>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</si>
  <si>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</si>
  <si>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</si>
  <si>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</si>
  <si>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</si>
  <si>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</si>
  <si>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</si>
  <si>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</si>
  <si>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</si>
  <si>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</si>
  <si>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</si>
  <si>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</si>
  <si>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</si>
  <si>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</si>
  <si>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</si>
  <si>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</si>
  <si>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</si>
  <si>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</si>
  <si>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</si>
  <si>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</si>
  <si>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</si>
  <si>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</si>
  <si>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</si>
  <si>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</si>
  <si>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</si>
  <si>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</si>
  <si>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</si>
  <si>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</si>
  <si>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</si>
  <si>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</si>
  <si>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</si>
  <si>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</si>
  <si>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</si>
  <si>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</si>
  <si>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</si>
  <si>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</si>
  <si>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</si>
  <si>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</si>
  <si>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</si>
  <si>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</si>
  <si>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</si>
  <si>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</si>
  <si>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</si>
  <si>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</si>
  <si>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</si>
  <si>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</si>
  <si>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</si>
  <si>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</si>
  <si>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</si>
  <si>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</si>
  <si>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</si>
  <si>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</si>
  <si>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</si>
  <si>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</si>
  <si>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</si>
  <si>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</si>
  <si>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</si>
  <si>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</si>
  <si>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</si>
  <si>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</si>
  <si>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</si>
  <si>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</si>
  <si>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</si>
  <si>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</si>
  <si>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</si>
  <si>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</si>
  <si>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</si>
  <si>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</si>
  <si>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</si>
  <si>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</si>
  <si>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</si>
  <si>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</si>
  <si>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</si>
  <si>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</si>
  <si>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</si>
  <si>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</si>
  <si>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</si>
  <si>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</si>
  <si>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</si>
  <si>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</si>
  <si>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</si>
  <si>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</si>
  <si>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</si>
  <si>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</si>
  <si>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</si>
  <si>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</si>
  <si>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</si>
  <si>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</si>
  <si>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</si>
  <si>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</si>
  <si>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</si>
  <si>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</si>
  <si>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</si>
  <si>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</si>
  <si>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</si>
  <si>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</si>
  <si>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</si>
  <si>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</si>
  <si>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</si>
  <si>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</si>
  <si>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</si>
  <si>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</si>
  <si>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</si>
  <si>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</si>
  <si>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</si>
  <si>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</si>
  <si>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</si>
  <si>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</si>
  <si>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</si>
  <si>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</si>
  <si>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</si>
  <si>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</si>
  <si>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</si>
  <si>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</si>
  <si>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</si>
  <si>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</si>
  <si>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</si>
  <si>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</si>
  <si>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</si>
  <si>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</si>
  <si>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</si>
  <si>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</si>
  <si>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</si>
  <si>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</si>
  <si>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</si>
  <si>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</si>
  <si>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</si>
  <si>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</si>
  <si>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</si>
  <si>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</si>
  <si>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</si>
  <si>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</si>
  <si>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</si>
  <si>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</si>
  <si>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</si>
  <si>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</si>
  <si>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</si>
  <si>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</si>
  <si>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</si>
  <si>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</si>
  <si>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</si>
  <si>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</si>
  <si>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</si>
  <si>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</si>
  <si>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</si>
  <si>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</si>
  <si>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</si>
  <si>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</si>
  <si>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</si>
  <si>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</si>
  <si>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</si>
  <si>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</si>
  <si>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</si>
  <si>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</si>
  <si>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</si>
  <si>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</si>
  <si>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</si>
  <si>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</si>
  <si>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</si>
  <si>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</si>
  <si>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</si>
  <si>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</si>
  <si>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</si>
  <si>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</si>
  <si>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</si>
  <si>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</si>
  <si>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</si>
  <si>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</si>
  <si>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</si>
  <si>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</si>
  <si>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</si>
  <si>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</si>
  <si>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</si>
  <si>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</si>
  <si>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</si>
  <si>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</si>
  <si>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</si>
  <si>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</si>
  <si>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</si>
  <si>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</si>
  <si>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</si>
  <si>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</si>
  <si>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</si>
  <si>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</si>
  <si>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</si>
  <si>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</si>
  <si>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</si>
  <si>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</si>
  <si>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</si>
  <si>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</si>
  <si>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</si>
  <si>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</si>
  <si>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</si>
  <si>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</si>
  <si>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</si>
  <si>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</si>
  <si>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</si>
  <si>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</si>
  <si>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</si>
  <si>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</si>
  <si>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</si>
  <si>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</si>
  <si>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</si>
  <si>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</si>
  <si>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</si>
  <si>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</si>
  <si>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</si>
  <si>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</si>
  <si>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</si>
  <si>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</si>
  <si>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</si>
  <si>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</si>
  <si>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</si>
  <si>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</si>
  <si>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</si>
  <si>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</si>
  <si>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</si>
  <si>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</si>
  <si>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</si>
  <si>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</si>
  <si>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</si>
  <si>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</si>
  <si>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</si>
  <si>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</si>
  <si>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</si>
  <si>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</si>
  <si>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</si>
  <si>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</si>
  <si>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</si>
  <si>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</si>
  <si>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</si>
  <si>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</si>
  <si>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</si>
  <si>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</si>
  <si>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</si>
  <si>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</si>
  <si>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</si>
  <si>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</si>
  <si>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</si>
  <si>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</si>
  <si>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</si>
  <si>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</si>
  <si>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</si>
  <si>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</si>
  <si>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</si>
  <si>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</si>
  <si>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</si>
  <si>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</si>
  <si>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</si>
  <si>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</si>
  <si>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</si>
  <si>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</si>
  <si>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</si>
  <si>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</si>
  <si>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</si>
  <si>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</si>
  <si>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</si>
  <si>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</si>
  <si>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</si>
  <si>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</si>
  <si>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</si>
  <si>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</si>
  <si>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</si>
  <si>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</si>
  <si>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</si>
  <si>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</si>
  <si>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</si>
  <si>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</si>
  <si>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</si>
  <si>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</si>
  <si>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</si>
  <si>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</si>
  <si>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</si>
  <si>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</si>
  <si>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</si>
  <si>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</si>
  <si>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</si>
  <si>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</si>
  <si>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</si>
  <si>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</si>
  <si>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</si>
  <si>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</si>
  <si>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</si>
  <si>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</si>
  <si>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</si>
  <si>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</si>
  <si>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</si>
  <si>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</si>
  <si>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</si>
  <si>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</si>
  <si>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</si>
  <si>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</si>
  <si>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</si>
  <si>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</si>
  <si>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</si>
  <si>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</si>
  <si>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</si>
  <si>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</si>
  <si>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</si>
  <si>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</si>
  <si>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</si>
  <si>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</si>
  <si>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</si>
  <si>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</si>
  <si>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</si>
  <si>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</si>
  <si>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</si>
  <si>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</si>
  <si>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</si>
  <si>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</si>
  <si>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</si>
  <si>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</si>
  <si>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</si>
  <si>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</si>
  <si>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</si>
  <si>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</si>
  <si>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</si>
  <si>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</si>
  <si>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</si>
  <si>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</si>
  <si>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</si>
  <si>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</si>
  <si>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</si>
  <si>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</si>
  <si>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</si>
  <si>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</si>
  <si>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</si>
  <si>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</si>
  <si>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</si>
  <si>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</si>
  <si>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</si>
  <si>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</si>
  <si>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</si>
  <si>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</si>
  <si>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</si>
  <si>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</si>
  <si>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</si>
  <si>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</si>
  <si>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</si>
  <si>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</si>
  <si>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</si>
  <si>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</si>
  <si>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</si>
  <si>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</si>
  <si>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</si>
  <si>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</si>
  <si>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</si>
  <si>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</si>
  <si>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</si>
  <si>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</si>
  <si>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</si>
  <si>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</si>
  <si>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</si>
  <si>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</si>
  <si>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</si>
  <si>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</si>
  <si>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</si>
  <si>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</si>
  <si>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</si>
  <si>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</si>
  <si>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</si>
  <si>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</si>
  <si>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</si>
  <si>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</si>
  <si>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</si>
  <si>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</si>
  <si>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</si>
  <si>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</si>
  <si>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</si>
  <si>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</si>
  <si>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</si>
  <si>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</si>
  <si>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</si>
  <si>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</si>
  <si>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</si>
  <si>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</si>
  <si>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</si>
  <si>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</si>
  <si>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</si>
  <si>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</si>
  <si>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</si>
  <si>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</si>
  <si>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</si>
  <si>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</si>
  <si>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</si>
  <si>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</si>
  <si>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</si>
  <si>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</si>
  <si>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</si>
  <si>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</si>
  <si>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</si>
  <si>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</si>
  <si>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</si>
  <si>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</si>
  <si>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</si>
  <si>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</si>
  <si>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</si>
  <si>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</si>
  <si>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</si>
  <si>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</si>
  <si>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</si>
  <si>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</si>
  <si>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</si>
  <si>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</si>
  <si>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</si>
  <si>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</si>
  <si>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</si>
  <si>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</si>
  <si>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</si>
  <si>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</si>
  <si>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</si>
  <si>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</si>
  <si>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</si>
  <si>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</si>
  <si>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</si>
  <si>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</si>
  <si>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</si>
  <si>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</si>
  <si>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</si>
  <si>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</si>
  <si>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</si>
  <si>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</si>
  <si>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</si>
  <si>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</si>
  <si>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</si>
  <si>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</si>
  <si>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</si>
  <si>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</si>
  <si>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</si>
  <si>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</si>
  <si>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</si>
  <si>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</si>
  <si>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</si>
  <si>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</si>
  <si>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</si>
  <si>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</si>
  <si>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</si>
  <si>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</si>
  <si>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</si>
  <si>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</si>
  <si>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</si>
  <si>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</si>
  <si>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</si>
  <si>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</si>
  <si>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</si>
  <si>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</si>
  <si>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</si>
  <si>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</si>
  <si>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</si>
  <si>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</si>
  <si>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</si>
  <si>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</si>
  <si>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</si>
  <si>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</si>
  <si>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</si>
  <si>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</si>
  <si>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</si>
  <si>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</si>
  <si>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</si>
  <si>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</si>
  <si>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</si>
  <si>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</si>
  <si>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</si>
  <si>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</si>
  <si>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</si>
  <si>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</si>
  <si>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</si>
  <si>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</si>
  <si>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</si>
  <si>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</si>
  <si>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</si>
  <si>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</si>
  <si>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</si>
  <si>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</si>
  <si>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</si>
  <si>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</si>
  <si>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</si>
  <si>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</si>
  <si>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</si>
  <si>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</si>
  <si>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</si>
  <si>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</si>
  <si>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</si>
  <si>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</si>
  <si>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</si>
  <si>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</si>
  <si>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</si>
  <si>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</si>
  <si>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</si>
  <si>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</si>
  <si>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</si>
  <si>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</si>
  <si>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</si>
  <si>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</si>
  <si>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</si>
  <si>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</si>
  <si>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</si>
  <si>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</si>
  <si>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</si>
  <si>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</si>
  <si>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</si>
  <si>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</si>
  <si>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</si>
  <si>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</si>
  <si>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</si>
  <si>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</si>
  <si>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</si>
  <si>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</si>
  <si>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</si>
  <si>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</si>
  <si>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</si>
  <si>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</si>
  <si>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</si>
  <si>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</si>
  <si>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</si>
  <si>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</si>
  <si>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</si>
  <si>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</si>
  <si>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</si>
  <si>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</si>
  <si>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</si>
  <si>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</si>
  <si>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</si>
  <si>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</si>
  <si>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</si>
  <si>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</si>
  <si>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</si>
  <si>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</si>
  <si>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</si>
  <si>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</si>
  <si>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</si>
  <si>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</si>
  <si>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</si>
  <si>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</si>
  <si>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</si>
  <si>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</si>
  <si>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</si>
  <si>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</si>
  <si>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</si>
  <si>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</si>
  <si>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</si>
  <si>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</si>
  <si>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</si>
  <si>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</si>
  <si>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</si>
  <si>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</si>
  <si>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</si>
  <si>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</si>
  <si>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</si>
  <si>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</si>
  <si>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</si>
  <si>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</si>
  <si>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</si>
  <si>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</si>
  <si>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</si>
  <si>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</si>
  <si>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</si>
  <si>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</si>
  <si>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</si>
  <si>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</si>
  <si>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</si>
  <si>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</si>
  <si>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</si>
  <si>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</si>
  <si>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</si>
  <si>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</si>
  <si>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</si>
  <si>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</si>
  <si>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</si>
  <si>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</si>
  <si>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</si>
  <si>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</si>
  <si>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</si>
  <si>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</si>
  <si>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</si>
  <si>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</si>
  <si>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</si>
  <si>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</si>
  <si>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</si>
  <si>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</si>
  <si>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</si>
  <si>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</si>
  <si>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</si>
  <si>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</si>
  <si>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</si>
  <si>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</si>
  <si>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</si>
  <si>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</si>
  <si>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</si>
  <si>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</si>
  <si>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</si>
  <si>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</si>
  <si>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</si>
  <si>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</si>
  <si>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</si>
  <si>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</si>
  <si>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</si>
  <si>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</si>
  <si>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</si>
  <si>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</si>
  <si>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</si>
  <si>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</si>
  <si>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</si>
  <si>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</si>
  <si>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</si>
  <si>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</si>
  <si>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</si>
  <si>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</si>
  <si>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</si>
  <si>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</si>
  <si>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</si>
  <si>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</si>
  <si>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</si>
  <si>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</si>
  <si>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</si>
  <si>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</si>
  <si>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</si>
  <si>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</si>
  <si>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</si>
  <si>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</si>
  <si>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</si>
  <si>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</si>
  <si>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</si>
  <si>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</si>
  <si>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</si>
  <si>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</si>
  <si>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</si>
  <si>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</si>
  <si>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</si>
  <si>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</si>
  <si>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</si>
  <si>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</si>
  <si>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</si>
  <si>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</si>
  <si>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</si>
  <si>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</si>
  <si>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</si>
  <si>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</si>
  <si>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</si>
  <si>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</si>
  <si>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</si>
  <si>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</si>
  <si>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</si>
  <si>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</si>
  <si>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</si>
  <si>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</si>
  <si>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</si>
  <si>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</si>
  <si>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</si>
  <si>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</si>
  <si>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</si>
  <si>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</si>
  <si>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</si>
  <si>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</si>
  <si>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</si>
  <si>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</si>
  <si>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</si>
  <si>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</si>
  <si>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</si>
  <si>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</si>
  <si>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</si>
  <si>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</si>
  <si>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</si>
  <si>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</si>
  <si>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</si>
  <si>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</si>
  <si>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</si>
  <si>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</si>
  <si>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</si>
  <si>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</si>
  <si>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</si>
  <si>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</si>
  <si>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</si>
  <si>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</si>
  <si>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</si>
  <si>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</si>
  <si>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</si>
  <si>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</si>
  <si>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</si>
  <si>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</si>
  <si>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</si>
  <si>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</si>
  <si>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</si>
  <si>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</si>
  <si>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</si>
  <si>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</si>
  <si>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</si>
  <si>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</si>
  <si>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</si>
  <si>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</si>
  <si>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</si>
  <si>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</si>
  <si>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</si>
  <si>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</si>
  <si>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</si>
  <si>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</si>
  <si>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</si>
  <si>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</si>
  <si>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</si>
  <si>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</si>
  <si>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</si>
  <si>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</si>
  <si>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</si>
  <si>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</si>
  <si>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</si>
  <si>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</si>
  <si>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</si>
  <si>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</si>
  <si>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</si>
  <si>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</si>
  <si>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</si>
  <si>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</si>
  <si>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</si>
  <si>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</si>
  <si>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</si>
  <si>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</si>
  <si>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</si>
  <si>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</si>
  <si>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</si>
  <si>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</si>
  <si>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</si>
  <si>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</si>
  <si>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</si>
  <si>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</si>
  <si>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</si>
  <si>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</si>
  <si>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</si>
  <si>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</si>
  <si>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</si>
  <si>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</si>
  <si>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</si>
  <si>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</si>
  <si>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</si>
  <si>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</si>
  <si>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</si>
  <si>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</si>
  <si>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</si>
  <si>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</si>
  <si>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</si>
  <si>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</si>
  <si>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</si>
  <si>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</si>
  <si>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</si>
  <si>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</si>
  <si>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</si>
  <si>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</si>
  <si>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</si>
  <si>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</si>
  <si>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</si>
  <si>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</si>
  <si>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</si>
  <si>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</si>
  <si>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</si>
  <si>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</si>
  <si>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</si>
  <si>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</si>
  <si>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</si>
  <si>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</si>
  <si>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</si>
  <si>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</si>
  <si>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</si>
  <si>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</si>
  <si>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</si>
  <si>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</si>
  <si>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</si>
  <si>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</si>
  <si>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</si>
  <si>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</si>
  <si>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</si>
  <si>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</si>
  <si>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</si>
  <si>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</si>
  <si>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</si>
  <si>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</si>
  <si>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</si>
  <si>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</si>
  <si>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</si>
  <si>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</si>
  <si>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</si>
  <si>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</si>
  <si>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</si>
  <si>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</si>
  <si>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</si>
  <si>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</si>
  <si>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</si>
  <si>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</si>
  <si>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</si>
  <si>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</si>
  <si>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</si>
  <si>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</si>
  <si>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</si>
  <si>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</si>
  <si>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</si>
  <si>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</si>
  <si>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</si>
  <si>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</si>
  <si>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</si>
  <si>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</si>
  <si>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</si>
  <si>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</si>
  <si>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</si>
  <si>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</si>
  <si>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</si>
  <si>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</si>
  <si>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</si>
  <si>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</si>
  <si>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</si>
  <si>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</si>
  <si>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</si>
  <si>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</si>
  <si>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</si>
  <si>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</si>
  <si>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</si>
  <si>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</si>
  <si>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</si>
  <si>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</si>
  <si>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</si>
  <si>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</si>
  <si>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</si>
  <si>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</si>
  <si>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</si>
  <si>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</si>
  <si>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</si>
  <si>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</si>
  <si>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</si>
  <si>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</si>
  <si>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</si>
  <si>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</si>
  <si>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</si>
  <si>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</si>
  <si>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</si>
  <si>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</si>
  <si>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</si>
  <si>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</si>
  <si>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</si>
  <si>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</si>
  <si>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</si>
  <si>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</si>
  <si>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</si>
  <si>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</si>
  <si>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</si>
  <si>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</si>
  <si>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</si>
  <si>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</si>
  <si>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</si>
  <si>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</si>
  <si>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</si>
  <si>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</si>
  <si>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</si>
  <si>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</si>
  <si>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</si>
  <si>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</si>
  <si>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</si>
  <si>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</si>
  <si>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</si>
  <si>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</si>
  <si>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</si>
  <si>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</si>
  <si>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</si>
  <si>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</si>
  <si>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</si>
  <si>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</si>
  <si>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</si>
  <si>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</si>
  <si>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</si>
  <si>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</si>
  <si>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</si>
  <si>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</si>
  <si>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</si>
  <si>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</si>
  <si>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</si>
  <si>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</si>
  <si>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</si>
  <si>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</si>
  <si>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</si>
  <si>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</si>
  <si>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</si>
  <si>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</si>
  <si>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</si>
  <si>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</si>
  <si>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</si>
  <si>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</si>
  <si>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</si>
  <si>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</si>
  <si>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</si>
  <si>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</si>
  <si>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</si>
  <si>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</si>
  <si>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</si>
  <si>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</si>
  <si>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</si>
  <si>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</si>
  <si>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</si>
  <si>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</si>
  <si>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</si>
  <si>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</si>
  <si>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</si>
  <si>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</si>
  <si>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</si>
  <si>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</si>
  <si>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</si>
  <si>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</si>
  <si>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</si>
  <si>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</si>
  <si>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</si>
  <si>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</si>
  <si>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</si>
  <si>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</si>
  <si>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</si>
  <si>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</si>
  <si>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</si>
  <si>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</si>
  <si>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</si>
  <si>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</si>
  <si>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</si>
  <si>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</si>
  <si>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</si>
  <si>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</si>
  <si>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</si>
  <si>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</si>
  <si>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</si>
  <si>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</si>
  <si>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</si>
  <si>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</si>
  <si>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</si>
  <si>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</si>
  <si>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</si>
  <si>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</si>
  <si>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</si>
  <si>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</si>
  <si>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</si>
  <si>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</si>
  <si>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</si>
  <si>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</si>
  <si>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</si>
  <si>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</si>
  <si>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</si>
  <si>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</si>
  <si>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</si>
  <si>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</si>
  <si>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</si>
  <si>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</si>
  <si>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</si>
  <si>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</si>
  <si>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</si>
  <si>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</si>
  <si>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</si>
  <si>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</si>
  <si>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</si>
  <si>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</si>
  <si>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</si>
  <si>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</si>
  <si>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</si>
  <si>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</si>
  <si>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</si>
  <si>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</si>
  <si>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</si>
  <si>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</si>
  <si>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</si>
  <si>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</si>
  <si>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</si>
  <si>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</si>
  <si>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</si>
  <si>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</si>
  <si>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</si>
  <si>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</si>
  <si>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</si>
  <si>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</si>
  <si>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</si>
  <si>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</si>
  <si>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</si>
  <si>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</si>
  <si>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</si>
  <si>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</si>
  <si>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</si>
  <si>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</si>
  <si>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</si>
  <si>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</si>
  <si>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</si>
  <si>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</si>
  <si>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</si>
  <si>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</si>
  <si>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</si>
  <si>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</si>
  <si>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</si>
  <si>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</si>
  <si>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</si>
  <si>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</si>
  <si>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</si>
  <si>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</si>
  <si>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</si>
  <si>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</si>
  <si>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</si>
  <si>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</si>
  <si>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</si>
  <si>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</si>
  <si>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</si>
  <si>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</si>
  <si>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</si>
  <si>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</si>
  <si>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</si>
  <si>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</si>
  <si>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</si>
  <si>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</si>
  <si>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</si>
  <si>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</si>
  <si>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</si>
  <si>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</si>
  <si>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</si>
  <si>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</si>
  <si>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</si>
  <si>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</si>
  <si>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</si>
  <si>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</si>
  <si>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</si>
  <si>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</si>
  <si>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</si>
  <si>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</si>
  <si>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</si>
  <si>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</si>
  <si>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</si>
  <si>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</si>
  <si>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</si>
  <si>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</si>
  <si>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</si>
  <si>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</si>
  <si>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</si>
  <si>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</si>
  <si>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</si>
  <si>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</si>
  <si>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</si>
  <si>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</si>
  <si>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</si>
  <si>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</si>
  <si>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</si>
  <si>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</si>
  <si>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</si>
  <si>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</si>
  <si>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</si>
  <si>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</si>
  <si>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</si>
  <si>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</si>
  <si>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</si>
  <si>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</si>
  <si>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</si>
  <si>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</si>
  <si>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</si>
  <si>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</si>
  <si>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</si>
  <si>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</si>
  <si>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</si>
  <si>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</si>
  <si>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</si>
  <si>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</si>
  <si>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</si>
  <si>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</si>
  <si>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</si>
  <si>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</si>
  <si>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</si>
  <si>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</si>
  <si>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</si>
  <si>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</si>
  <si>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</si>
  <si>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</si>
  <si>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</si>
  <si>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</si>
  <si>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</si>
  <si>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</si>
  <si>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</si>
  <si>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</si>
  <si>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</si>
  <si>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</si>
  <si>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</si>
  <si>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</si>
  <si>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</si>
  <si>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</si>
  <si>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</si>
  <si>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</si>
  <si>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</si>
  <si>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</si>
  <si>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</si>
  <si>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</si>
  <si>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</si>
  <si>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</si>
  <si>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</si>
  <si>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</si>
  <si>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</si>
  <si>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</si>
  <si>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</si>
  <si>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</si>
  <si>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</si>
  <si>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</si>
  <si>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</si>
  <si>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</si>
  <si>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</si>
  <si>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</si>
  <si>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</si>
  <si>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</si>
  <si>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</si>
  <si>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</si>
  <si>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</si>
  <si>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</si>
  <si>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</si>
  <si>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</si>
  <si>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</si>
  <si>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</si>
  <si>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</si>
  <si>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</si>
  <si>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</si>
  <si>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</si>
  <si>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</si>
  <si>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</si>
  <si>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</si>
  <si>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</si>
  <si>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</si>
  <si>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</si>
  <si>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</si>
  <si>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</si>
  <si>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</si>
  <si>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</si>
  <si>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</si>
  <si>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</si>
  <si>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</si>
  <si>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</si>
  <si>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</si>
  <si>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</si>
  <si>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</si>
  <si>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</si>
  <si>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</si>
  <si>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</si>
  <si>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</si>
  <si>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</si>
  <si>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</si>
  <si>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</si>
  <si>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</si>
  <si>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</si>
  <si>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</si>
  <si>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</si>
  <si>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</si>
  <si>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</si>
  <si>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</si>
  <si>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</si>
  <si>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</si>
  <si>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</si>
  <si>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</si>
  <si>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</si>
  <si>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</si>
  <si>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</si>
  <si>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</si>
  <si>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</si>
  <si>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</si>
  <si>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</si>
  <si>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</si>
  <si>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</si>
  <si>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</si>
  <si>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</si>
  <si>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</si>
  <si>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</si>
  <si>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</si>
  <si>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</si>
  <si>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</si>
  <si>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</si>
  <si>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</si>
  <si>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</si>
  <si>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</si>
  <si>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</si>
  <si>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</si>
  <si>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</si>
  <si>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</si>
  <si>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</si>
  <si>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</si>
  <si>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</si>
  <si>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</si>
  <si>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</si>
  <si>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</si>
  <si>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</si>
  <si>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</si>
  <si>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</si>
  <si>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</si>
  <si>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</si>
  <si>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</si>
  <si>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</si>
  <si>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</si>
  <si>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</si>
  <si>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</si>
  <si>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</si>
  <si>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</si>
  <si>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</si>
  <si>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</si>
  <si>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</si>
  <si>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</si>
  <si>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</si>
  <si>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</si>
  <si>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</si>
  <si>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</si>
  <si>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</si>
  <si>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</si>
  <si>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</si>
  <si>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</si>
  <si>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</si>
  <si>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</si>
  <si>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</si>
  <si>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</si>
  <si>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</si>
  <si>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</si>
  <si>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</si>
  <si>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</si>
  <si>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</si>
  <si>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</si>
  <si>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</si>
  <si>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</si>
  <si>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</si>
  <si>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</si>
  <si>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</si>
  <si>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</si>
  <si>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</si>
  <si>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</si>
  <si>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</si>
  <si>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</si>
  <si>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</si>
  <si>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</si>
  <si>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</si>
  <si>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</si>
  <si>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</si>
  <si>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</si>
  <si>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</si>
  <si>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</si>
  <si>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</si>
  <si>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</si>
  <si>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</si>
  <si>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</si>
  <si>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</si>
  <si>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</si>
  <si>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</si>
  <si>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</si>
  <si>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</si>
  <si>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</si>
  <si>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</si>
  <si>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</si>
  <si>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</si>
  <si>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</si>
  <si>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</si>
  <si>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</si>
  <si>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</si>
  <si>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</si>
  <si>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</si>
  <si>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</si>
  <si>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</si>
  <si>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</si>
  <si>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</si>
  <si>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</si>
  <si>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</si>
  <si>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</si>
  <si>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</si>
  <si>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</si>
  <si>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</si>
  <si>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</si>
  <si>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</si>
  <si>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</si>
  <si>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</si>
  <si>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</si>
  <si>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</si>
  <si>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</si>
  <si>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</si>
  <si>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</si>
  <si>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</si>
  <si>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</si>
  <si>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</si>
  <si>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</si>
  <si>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</si>
  <si>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</si>
  <si>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</si>
  <si>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</si>
  <si>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</si>
  <si>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</si>
  <si>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</si>
  <si>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</si>
  <si>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</si>
  <si>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</si>
  <si>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</si>
  <si>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</si>
  <si>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</si>
  <si>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</si>
  <si>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</si>
  <si>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</si>
  <si>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</si>
  <si>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</si>
  <si>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</si>
  <si>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</si>
  <si>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</si>
  <si>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</si>
  <si>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</si>
  <si>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</si>
  <si>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</si>
  <si>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</si>
  <si>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</si>
  <si>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</si>
  <si>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</si>
  <si>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</si>
  <si>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</si>
  <si>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</si>
  <si>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</si>
  <si>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</si>
  <si>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</si>
  <si>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</si>
  <si>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</si>
  <si>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</si>
  <si>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</si>
  <si>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</si>
  <si>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</si>
  <si>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</si>
  <si>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</si>
  <si>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</si>
  <si>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</si>
  <si>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</si>
  <si>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</si>
  <si>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</si>
  <si>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</si>
  <si>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</si>
  <si>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</si>
  <si>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</si>
  <si>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</si>
  <si>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</si>
  <si>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</si>
  <si>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</si>
  <si>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</si>
  <si>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</si>
  <si>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</si>
  <si>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</si>
  <si>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</si>
  <si>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</si>
  <si>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</si>
  <si>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</si>
  <si>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</si>
  <si>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</si>
  <si>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</si>
  <si>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</si>
  <si>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</si>
  <si>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</si>
  <si>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</si>
  <si>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</si>
  <si>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</si>
  <si>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</si>
  <si>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</si>
  <si>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</si>
  <si>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</si>
  <si>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</si>
  <si>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</si>
  <si>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</si>
  <si>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</si>
  <si>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</si>
  <si>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</si>
  <si>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</si>
  <si>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</si>
  <si>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</si>
  <si>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</si>
  <si>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</si>
  <si>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</si>
  <si>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</si>
  <si>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</si>
  <si>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</si>
  <si>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</si>
  <si>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</si>
  <si>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</si>
  <si>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</si>
  <si>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</si>
  <si>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</si>
  <si>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</si>
  <si>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</si>
  <si>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</si>
  <si>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</si>
  <si>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</si>
  <si>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</si>
  <si>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</si>
  <si>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</si>
  <si>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</si>
  <si>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</si>
  <si>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</si>
  <si>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</si>
  <si>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</si>
  <si>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</si>
  <si>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</si>
  <si>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</si>
  <si>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</si>
  <si>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</si>
  <si>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</si>
  <si>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</si>
  <si>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</si>
  <si>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</si>
  <si>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</si>
  <si>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</si>
  <si>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</si>
  <si>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</si>
  <si>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</si>
  <si>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</si>
  <si>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</si>
  <si>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</si>
  <si>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</si>
  <si>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</si>
  <si>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</si>
  <si>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</si>
  <si>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</si>
  <si>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</si>
  <si>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</si>
  <si>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</si>
  <si>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</si>
  <si>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</si>
  <si>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</si>
  <si>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</si>
  <si>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</si>
  <si>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</si>
  <si>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</si>
  <si>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</si>
  <si>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</si>
  <si>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</si>
  <si>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</si>
  <si>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</si>
  <si>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</si>
  <si>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</si>
  <si>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</si>
  <si>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</si>
  <si>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</si>
  <si>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</si>
  <si>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</si>
  <si>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</si>
  <si>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</si>
  <si>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</si>
  <si>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</si>
  <si>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</si>
  <si>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</si>
  <si>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</si>
  <si>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</si>
  <si>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</si>
  <si>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</si>
  <si>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</si>
  <si>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</si>
  <si>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</si>
  <si>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</si>
  <si>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</si>
  <si>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</si>
  <si>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</si>
  <si>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</si>
  <si>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</si>
  <si>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</si>
  <si>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</si>
  <si>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</si>
  <si>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</si>
  <si>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</si>
  <si>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</si>
  <si>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</si>
  <si>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</si>
  <si>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</si>
  <si>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</si>
  <si>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</si>
  <si>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</si>
  <si>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</si>
  <si>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</si>
  <si>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</si>
  <si>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</si>
  <si>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</si>
  <si>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</si>
  <si>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</si>
  <si>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</si>
  <si>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</si>
  <si>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</si>
  <si>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</si>
  <si>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</si>
  <si>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</si>
  <si>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</si>
  <si>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</si>
  <si>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</si>
  <si>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</si>
  <si>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</si>
  <si>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</si>
  <si>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</si>
  <si>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</si>
  <si>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</si>
  <si>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</si>
  <si>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</si>
  <si>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</si>
  <si>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</si>
  <si>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</si>
  <si>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</si>
  <si>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</si>
  <si>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</si>
  <si>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</si>
  <si>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</si>
  <si>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</si>
  <si>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</si>
  <si>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</si>
  <si>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</si>
  <si>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</si>
  <si>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</si>
  <si>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</si>
  <si>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</si>
  <si>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</si>
  <si>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</si>
  <si>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</si>
  <si>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</si>
  <si>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</si>
  <si>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</si>
  <si>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</si>
  <si>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</si>
  <si>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</si>
  <si>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</si>
  <si>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</si>
  <si>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</si>
  <si>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</si>
  <si>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</si>
  <si>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</si>
  <si>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</si>
  <si>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</si>
  <si>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</si>
  <si>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</si>
  <si>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</si>
  <si>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</si>
  <si>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</si>
  <si>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</si>
  <si>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</si>
  <si>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</si>
  <si>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</si>
  <si>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</si>
  <si>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</si>
  <si>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</si>
  <si>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</si>
  <si>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</si>
  <si>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</si>
  <si>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</si>
  <si>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</si>
  <si>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</si>
  <si>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</si>
  <si>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</si>
  <si>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</si>
  <si>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</si>
  <si>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</si>
  <si>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</si>
  <si>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</si>
  <si>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</si>
  <si>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</si>
  <si>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</si>
  <si>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</si>
  <si>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</si>
  <si>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</si>
  <si>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</si>
  <si>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</si>
  <si>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</si>
  <si>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</si>
  <si>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</si>
  <si>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</si>
  <si>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</si>
  <si>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</si>
  <si>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</si>
  <si>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</si>
  <si>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</si>
  <si>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</si>
  <si>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</si>
  <si>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</si>
  <si>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</si>
  <si>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</si>
  <si>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</si>
  <si>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</si>
  <si>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</si>
  <si>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</si>
  <si>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</si>
  <si>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</si>
  <si>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</si>
  <si>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</si>
  <si>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</si>
  <si>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</si>
  <si>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</si>
  <si>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</si>
  <si>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</si>
  <si>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</si>
  <si>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</si>
  <si>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</si>
  <si>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</si>
  <si>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</si>
  <si>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</si>
  <si>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</si>
  <si>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</si>
  <si>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</si>
  <si>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</si>
  <si>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</si>
  <si>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</si>
  <si>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</si>
  <si>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</si>
  <si>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</si>
  <si>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</si>
  <si>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</si>
  <si>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</si>
  <si>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</si>
  <si>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</si>
  <si>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</si>
  <si>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</si>
  <si>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</si>
  <si>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</si>
  <si>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</si>
  <si>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</si>
  <si>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</si>
  <si>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</si>
  <si>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</si>
  <si>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</si>
  <si>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</si>
  <si>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</si>
  <si>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</si>
  <si>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</si>
  <si>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</si>
  <si>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</si>
  <si>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</si>
  <si>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</si>
  <si>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</si>
  <si>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</si>
  <si>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</si>
  <si>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</si>
  <si>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</si>
  <si>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</si>
  <si>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</si>
  <si>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</si>
  <si>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</si>
  <si>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</si>
  <si>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</si>
  <si>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</si>
  <si>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</si>
  <si>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</si>
  <si>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</si>
  <si>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</si>
  <si>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</si>
  <si>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</si>
  <si>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</si>
  <si>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</si>
  <si>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</si>
  <si>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</si>
  <si>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</si>
  <si>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</si>
  <si>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</si>
  <si>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</si>
  <si>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</si>
  <si>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</si>
  <si>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</si>
  <si>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</si>
  <si>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</si>
  <si>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</si>
  <si>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</si>
  <si>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</si>
  <si>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</si>
  <si>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</si>
  <si>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</si>
  <si>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</si>
  <si>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</si>
  <si>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</si>
  <si>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</si>
  <si>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</si>
  <si>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</si>
  <si>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</si>
  <si>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</si>
  <si>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</si>
  <si>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</si>
  <si>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</si>
  <si>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</si>
  <si>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</si>
  <si>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</si>
  <si>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</si>
  <si>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</si>
  <si>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</si>
  <si>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</si>
  <si>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</si>
  <si>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</si>
  <si>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</si>
  <si>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</si>
  <si>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</si>
  <si>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</si>
  <si>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</si>
  <si>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</si>
  <si>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</si>
  <si>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</si>
  <si>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</si>
  <si>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</si>
  <si>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</si>
  <si>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</si>
  <si>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</si>
  <si>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</si>
  <si>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</si>
  <si>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</si>
  <si>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</si>
  <si>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</si>
  <si>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</si>
  <si>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</si>
  <si>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</si>
  <si>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</si>
  <si>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</si>
  <si>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</si>
  <si>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</si>
  <si>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</si>
  <si>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</si>
  <si>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</si>
  <si>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</si>
  <si>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</si>
  <si>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</si>
  <si>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</si>
  <si>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</si>
  <si>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</si>
  <si>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</si>
  <si>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</si>
  <si>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</si>
  <si>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</si>
  <si>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</si>
  <si>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</si>
  <si>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</si>
  <si>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</si>
  <si>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</si>
  <si>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</si>
  <si>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</si>
  <si>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</si>
  <si>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</si>
  <si>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</si>
  <si>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</si>
  <si>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</si>
  <si>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</si>
  <si>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</si>
  <si>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</si>
  <si>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</si>
  <si>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</si>
  <si>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</si>
  <si>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</si>
  <si>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</si>
  <si>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</si>
  <si>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</si>
  <si>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</si>
  <si>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</si>
  <si>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</si>
  <si>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</si>
  <si>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</si>
  <si>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</si>
  <si>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</si>
  <si>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</si>
  <si>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</si>
  <si>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</si>
  <si>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</si>
  <si>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</si>
  <si>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</si>
  <si>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</si>
  <si>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</si>
  <si>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</si>
  <si>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</si>
  <si>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</si>
  <si>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</si>
  <si>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</si>
  <si>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</si>
  <si>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</si>
  <si>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</si>
  <si>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</si>
  <si>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</si>
  <si>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</si>
  <si>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</si>
  <si>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</si>
  <si>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</si>
  <si>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</si>
  <si>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</si>
  <si>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</si>
  <si>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</si>
  <si>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</si>
  <si>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</si>
  <si>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</si>
  <si>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</si>
  <si>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</si>
  <si>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</si>
  <si>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</si>
  <si>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</si>
  <si>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</si>
  <si>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</si>
  <si>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</si>
  <si>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</si>
  <si>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</si>
  <si>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</si>
  <si>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</si>
  <si>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</si>
  <si>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</si>
  <si>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</si>
  <si>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</si>
  <si>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</si>
  <si>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</si>
  <si>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</si>
  <si>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</si>
  <si>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</si>
  <si>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</si>
  <si>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</si>
  <si>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</si>
  <si>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</si>
  <si>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</si>
  <si>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</si>
  <si>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</si>
  <si>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</si>
  <si>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</si>
  <si>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</si>
  <si>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</si>
  <si>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</si>
  <si>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</si>
  <si>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</si>
  <si>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</si>
  <si>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</si>
  <si>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</si>
  <si>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</si>
  <si>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</si>
  <si>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</si>
  <si>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</si>
  <si>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</si>
  <si>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</si>
  <si>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</si>
  <si>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</si>
  <si>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</si>
  <si>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</si>
  <si>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</si>
  <si>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</si>
  <si>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</si>
  <si>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</si>
  <si>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</si>
  <si>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</si>
  <si>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</si>
  <si>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</si>
  <si>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</si>
  <si>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</si>
  <si>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</si>
  <si>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</si>
  <si>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</si>
  <si>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</si>
  <si>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</si>
  <si>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</si>
  <si>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</si>
  <si>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</si>
  <si>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</si>
  <si>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</si>
  <si>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</si>
  <si>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</si>
  <si>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</si>
  <si>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</si>
  <si>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</si>
  <si>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</si>
  <si>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</si>
  <si>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</si>
  <si>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</si>
  <si>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</si>
  <si>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</si>
  <si>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</si>
  <si>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</si>
  <si>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</si>
  <si>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</si>
  <si>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</si>
  <si>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</si>
  <si>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</si>
  <si>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</si>
  <si>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</si>
  <si>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</si>
  <si>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</si>
  <si>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</si>
  <si>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</si>
  <si>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</si>
  <si>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</si>
  <si>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</si>
  <si>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</si>
  <si>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</si>
  <si>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</si>
  <si>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</si>
  <si>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</si>
  <si>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</si>
  <si>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</si>
  <si>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</si>
  <si>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</si>
  <si>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</si>
  <si>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</si>
  <si>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</si>
  <si>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</si>
  <si>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</si>
  <si>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</si>
  <si>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</si>
  <si>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</si>
  <si>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</si>
  <si>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</si>
  <si>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</si>
  <si>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</si>
  <si>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</si>
  <si>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</si>
  <si>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</si>
  <si>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</si>
  <si>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</si>
  <si>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</si>
  <si>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</si>
  <si>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</si>
  <si>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</si>
  <si>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</si>
  <si>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</si>
  <si>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</si>
  <si>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</si>
  <si>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</si>
  <si>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</si>
  <si>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</si>
  <si>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</si>
  <si>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</si>
  <si>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</si>
  <si>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</si>
  <si>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</si>
  <si>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</si>
  <si>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</si>
  <si>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</si>
  <si>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</si>
  <si>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</si>
  <si>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</si>
  <si>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</si>
  <si>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</si>
  <si>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</si>
  <si>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</si>
  <si>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</si>
  <si>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</si>
  <si>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</si>
  <si>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</si>
  <si>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</si>
  <si>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</si>
  <si>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</si>
  <si>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</si>
  <si>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</si>
  <si>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</si>
  <si>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</si>
  <si>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</si>
  <si>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</si>
  <si>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</si>
  <si>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</si>
  <si>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</si>
  <si>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</si>
  <si>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</si>
  <si>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</si>
  <si>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</si>
  <si>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</si>
  <si>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</si>
  <si>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</si>
  <si>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</si>
  <si>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</si>
  <si>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</si>
  <si>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</si>
  <si>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</si>
  <si>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</si>
  <si>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</si>
  <si>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</si>
  <si>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</si>
  <si>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</si>
  <si>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</si>
  <si>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</si>
  <si>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</si>
  <si>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</si>
  <si>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</si>
  <si>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</si>
  <si>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</si>
  <si>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</si>
  <si>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</si>
  <si>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</si>
  <si>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</si>
  <si>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</si>
  <si>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</si>
  <si>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</si>
  <si>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</si>
  <si>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</si>
  <si>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</si>
  <si>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</si>
  <si>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</si>
  <si>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</si>
  <si>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</si>
  <si>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</si>
  <si>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</si>
  <si>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</si>
  <si>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</si>
  <si>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</si>
  <si>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</si>
  <si>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</si>
  <si>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</si>
  <si>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</si>
  <si>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</si>
  <si>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</si>
  <si>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</si>
  <si>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</si>
  <si>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</si>
  <si>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</si>
  <si>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</si>
  <si>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</si>
  <si>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</si>
  <si>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</si>
  <si>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</si>
  <si>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</si>
  <si>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</si>
  <si>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</si>
  <si>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</si>
  <si>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</si>
  <si>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</si>
  <si>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</si>
  <si>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</si>
  <si>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</si>
  <si>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</si>
  <si>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</si>
  <si>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</si>
  <si>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</si>
  <si>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</si>
  <si>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</si>
  <si>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</si>
  <si>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</si>
  <si>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</si>
  <si>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</si>
  <si>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</si>
  <si>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</si>
  <si>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</si>
  <si>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</si>
  <si>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</si>
  <si>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</si>
  <si>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</si>
  <si>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</si>
  <si>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</si>
  <si>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</si>
  <si>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</si>
  <si>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</si>
  <si>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</si>
  <si>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</si>
  <si>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</si>
  <si>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</si>
  <si>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</si>
  <si>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</si>
  <si>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</si>
  <si>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</si>
  <si>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</si>
  <si>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</si>
  <si>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</si>
  <si>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</si>
  <si>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</si>
  <si>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</si>
  <si>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</si>
  <si>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</si>
  <si>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</si>
  <si>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</si>
  <si>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</si>
  <si>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</si>
  <si>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</si>
  <si>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</si>
  <si>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</si>
  <si>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</si>
  <si>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</si>
  <si>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</si>
  <si>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</si>
  <si>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</si>
  <si>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</si>
  <si>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</si>
  <si>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</si>
  <si>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</si>
  <si>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</si>
  <si>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</si>
  <si>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</si>
  <si>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</si>
  <si>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</si>
  <si>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</si>
  <si>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</si>
  <si>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</si>
  <si>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</si>
  <si>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</si>
  <si>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</si>
  <si>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</si>
  <si>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</si>
  <si>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</si>
  <si>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</si>
  <si>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</si>
  <si>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</si>
  <si>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</si>
  <si>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</si>
  <si>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</si>
  <si>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</si>
  <si>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</si>
  <si>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</si>
  <si>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</si>
  <si>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</si>
  <si>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</si>
  <si>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</si>
  <si>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</si>
  <si>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</si>
  <si>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</si>
  <si>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</si>
  <si>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</si>
  <si>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</si>
  <si>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</si>
  <si>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</si>
  <si>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</si>
  <si>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</si>
  <si>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</si>
  <si>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</si>
  <si>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</si>
  <si>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</si>
  <si>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</si>
  <si>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</si>
  <si>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</si>
  <si>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</si>
  <si>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</si>
  <si>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</si>
  <si>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</si>
  <si>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</si>
  <si>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</si>
  <si>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</si>
  <si>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</si>
  <si>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</si>
  <si>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</si>
  <si>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</si>
  <si>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</si>
  <si>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</si>
  <si>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</si>
  <si>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</si>
  <si>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</si>
  <si>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</si>
  <si>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</si>
  <si>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</si>
  <si>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</si>
  <si>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</si>
  <si>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</si>
  <si>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</si>
  <si>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</si>
  <si>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</si>
  <si>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</si>
  <si>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</si>
  <si>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</si>
  <si>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</si>
  <si>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</si>
  <si>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</si>
  <si>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</si>
  <si>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</si>
  <si>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</si>
  <si>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</si>
  <si>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</si>
  <si>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</si>
  <si>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</si>
  <si>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</si>
  <si>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</si>
  <si>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</si>
  <si>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</si>
  <si>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</si>
  <si>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</si>
  <si>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</si>
  <si>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</si>
  <si>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</si>
  <si>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</si>
  <si>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</si>
  <si>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</si>
  <si>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</si>
  <si>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</si>
  <si>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</si>
  <si>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</si>
  <si>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</si>
  <si>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</si>
  <si>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</si>
  <si>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</si>
  <si>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</si>
  <si>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</si>
  <si>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</si>
  <si>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</si>
  <si>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</si>
  <si>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</si>
  <si>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</si>
  <si>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</si>
  <si>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</si>
  <si>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</si>
  <si>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</si>
  <si>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</si>
  <si>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</si>
  <si>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</si>
  <si>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</si>
  <si>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</si>
  <si>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</si>
  <si>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</si>
  <si>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</si>
  <si>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</si>
  <si>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</si>
  <si>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</si>
  <si>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</si>
  <si>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</si>
  <si>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</si>
  <si>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</si>
  <si>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</si>
  <si>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</si>
  <si>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</si>
  <si>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</si>
  <si>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</si>
  <si>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</si>
  <si>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</si>
  <si>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</si>
  <si>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</si>
  <si>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</si>
  <si>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</si>
  <si>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</si>
  <si>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</si>
  <si>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</si>
  <si>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</si>
  <si>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</si>
  <si>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</si>
  <si>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</si>
  <si>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</si>
  <si>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</si>
  <si>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</si>
  <si>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</si>
  <si>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</si>
  <si>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</si>
  <si>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</si>
  <si>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</si>
  <si>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</si>
  <si>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</si>
  <si>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</si>
  <si>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</si>
  <si>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</si>
  <si>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</si>
  <si>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</si>
  <si>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</si>
  <si>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</si>
  <si>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</si>
  <si>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</si>
  <si>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</si>
  <si>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</si>
  <si>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</si>
  <si>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</si>
  <si>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</si>
  <si>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</si>
  <si>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</si>
  <si>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</si>
  <si>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</si>
  <si>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</si>
  <si>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</si>
  <si>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</si>
  <si>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</si>
  <si>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</si>
  <si>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</si>
  <si>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</si>
  <si>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</si>
  <si>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</si>
  <si>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</si>
  <si>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</si>
  <si>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</si>
  <si>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</si>
  <si>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</si>
  <si>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</si>
  <si>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</si>
  <si>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</si>
  <si>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</si>
  <si>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</si>
  <si>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</si>
  <si>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</si>
  <si>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</si>
  <si>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</si>
  <si>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</si>
  <si>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</si>
  <si>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</si>
  <si>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</si>
  <si>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</si>
  <si>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</si>
  <si>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</si>
  <si>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</si>
  <si>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</si>
  <si>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</si>
  <si>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</si>
  <si>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</si>
  <si>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</si>
  <si>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</si>
  <si>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</si>
  <si>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</si>
  <si>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</si>
  <si>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</si>
  <si>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</si>
  <si>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</si>
  <si>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</si>
  <si>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</si>
  <si>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</si>
  <si>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</si>
  <si>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</si>
  <si>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</si>
  <si>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</si>
  <si>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</si>
  <si>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</si>
  <si>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</si>
  <si>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</si>
  <si>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</si>
  <si>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</si>
  <si>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</si>
  <si>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</si>
  <si>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</si>
  <si>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</si>
  <si>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</si>
  <si>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</si>
  <si>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</si>
  <si>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</si>
  <si>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</si>
  <si>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</si>
  <si>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</si>
  <si>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</si>
  <si>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</si>
  <si>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</si>
  <si>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</si>
  <si>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</si>
  <si>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</si>
  <si>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</si>
  <si>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</si>
  <si>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</si>
  <si>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</si>
  <si>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</si>
  <si>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</si>
  <si>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</si>
  <si>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</si>
  <si>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</si>
  <si>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</si>
  <si>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</si>
  <si>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</si>
  <si>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</si>
  <si>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</si>
  <si>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</si>
  <si>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</si>
  <si>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</si>
  <si>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</si>
  <si>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</si>
  <si>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</si>
  <si>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</si>
  <si>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</si>
  <si>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</si>
  <si>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</si>
  <si>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</si>
  <si>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</si>
  <si>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</si>
  <si>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</si>
  <si>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</si>
  <si>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</si>
  <si>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</si>
  <si>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</si>
  <si>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</si>
  <si>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</si>
  <si>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</si>
  <si>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</si>
  <si>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</si>
  <si>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</si>
  <si>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</si>
  <si>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</si>
  <si>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</si>
  <si>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</si>
  <si>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</si>
  <si>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</si>
  <si>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</si>
  <si>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</si>
  <si>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</si>
  <si>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</si>
  <si>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</si>
  <si>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</si>
  <si>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</si>
  <si>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</si>
  <si>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</si>
  <si>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</si>
  <si>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</si>
  <si>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</si>
  <si>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</si>
  <si>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</si>
  <si>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</si>
  <si>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</si>
  <si>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</si>
  <si>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</si>
  <si>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</si>
  <si>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</si>
  <si>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</si>
  <si>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</si>
  <si>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</si>
  <si>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</si>
  <si>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</si>
  <si>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</si>
  <si>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</si>
  <si>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</si>
  <si>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</si>
  <si>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</si>
  <si>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</si>
  <si>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</si>
  <si>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</si>
  <si>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</si>
  <si>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</si>
  <si>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</si>
  <si>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</si>
  <si>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</si>
  <si>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</si>
  <si>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</si>
  <si>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</si>
  <si>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</si>
  <si>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</si>
  <si>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</si>
  <si>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</si>
  <si>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</si>
  <si>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</si>
  <si>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</si>
  <si>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</si>
  <si>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</si>
  <si>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</si>
  <si>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</si>
  <si>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</si>
  <si>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</si>
  <si>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</si>
  <si>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</si>
  <si>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</si>
  <si>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</si>
  <si>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</si>
  <si>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</si>
  <si>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</si>
  <si>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</si>
  <si>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</si>
  <si>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</si>
  <si>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</si>
  <si>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</si>
  <si>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</si>
  <si>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</si>
  <si>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</si>
  <si>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</si>
  <si>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</si>
  <si>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</si>
  <si>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</si>
  <si>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</si>
  <si>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</si>
  <si>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</si>
  <si>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</si>
  <si>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</si>
  <si>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</si>
  <si>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</si>
  <si>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</si>
  <si>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</si>
  <si>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</si>
  <si>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</si>
  <si>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</si>
  <si>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</si>
  <si>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</si>
  <si>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</si>
  <si>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</si>
  <si>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</si>
  <si>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</si>
  <si>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</si>
  <si>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</si>
  <si>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</si>
  <si>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</si>
  <si>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</si>
  <si>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</si>
  <si>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</si>
  <si>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</si>
  <si>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</si>
  <si>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</si>
  <si>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</si>
  <si>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</si>
  <si>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</si>
  <si>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</si>
  <si>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</si>
  <si>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</si>
  <si>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</si>
  <si>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</si>
  <si>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</si>
  <si>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</si>
  <si>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</si>
  <si>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</si>
  <si>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</si>
  <si>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</si>
  <si>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</si>
  <si>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</si>
  <si>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</si>
  <si>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</si>
  <si>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</si>
  <si>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</si>
  <si>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</si>
  <si>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</si>
  <si>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</si>
  <si>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</si>
  <si>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</si>
  <si>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</si>
  <si>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</si>
  <si>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</si>
  <si>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</si>
  <si>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</si>
  <si>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</si>
  <si>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</si>
  <si>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</si>
  <si>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</si>
  <si>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</si>
  <si>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</si>
  <si>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</si>
  <si>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</si>
  <si>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</si>
  <si>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</si>
  <si>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</si>
  <si>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</si>
  <si>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</si>
  <si>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</si>
  <si>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</si>
  <si>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</si>
  <si>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</si>
  <si>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</si>
  <si>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</si>
  <si>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</si>
  <si>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</si>
  <si>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</si>
  <si>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</si>
  <si>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</si>
  <si>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</si>
  <si>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</si>
  <si>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</si>
  <si>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</si>
  <si>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</si>
  <si>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</si>
  <si>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</si>
  <si>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</si>
  <si>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</si>
  <si>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</si>
  <si>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</si>
  <si>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</si>
  <si>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</si>
  <si>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</si>
  <si>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</si>
  <si>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</si>
  <si>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</si>
  <si>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</si>
  <si>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</si>
  <si>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</si>
  <si>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</si>
  <si>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</si>
  <si>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</si>
  <si>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</si>
  <si>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</si>
  <si>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</si>
  <si>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</si>
  <si>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</si>
  <si>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</si>
  <si>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</si>
  <si>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</si>
  <si>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</si>
  <si>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</si>
  <si>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</si>
  <si>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</si>
  <si>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</si>
  <si>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</si>
  <si>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</si>
  <si>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</si>
  <si>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</si>
  <si>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</si>
  <si>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</si>
  <si>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</si>
  <si>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</si>
  <si>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</si>
  <si>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</si>
  <si>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</si>
  <si>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</si>
  <si>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</si>
  <si>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</si>
  <si>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</si>
  <si>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</si>
  <si>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</si>
  <si>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</si>
  <si>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</si>
  <si>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</si>
  <si>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</si>
  <si>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</si>
  <si>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</si>
  <si>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</si>
  <si>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</si>
  <si>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</si>
  <si>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</si>
  <si>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</si>
  <si>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</si>
  <si>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</si>
  <si>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</si>
  <si>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</si>
  <si>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</si>
  <si>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</si>
  <si>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</si>
  <si>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</si>
  <si>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</si>
  <si>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</si>
  <si>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</si>
  <si>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</si>
  <si>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</si>
  <si>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</si>
  <si>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</si>
  <si>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</si>
  <si>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</si>
  <si>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</si>
  <si>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</si>
  <si>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</si>
  <si>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</si>
  <si>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</si>
  <si>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</si>
  <si>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</si>
  <si>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</si>
  <si>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</si>
  <si>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</si>
  <si>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</si>
  <si>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</si>
  <si>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</si>
  <si>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</si>
  <si>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</si>
  <si>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</si>
  <si>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</si>
  <si>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</si>
  <si>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</si>
  <si>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</si>
  <si>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</si>
  <si>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</si>
  <si>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</si>
  <si>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</si>
  <si>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</si>
  <si>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</si>
  <si>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</si>
  <si>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</si>
  <si>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</si>
  <si>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</si>
  <si>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</si>
  <si>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</si>
  <si>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</si>
  <si>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</si>
  <si>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</si>
  <si>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</si>
  <si>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</si>
  <si>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</si>
  <si>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</si>
  <si>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</si>
  <si>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</si>
  <si>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</si>
  <si>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</si>
  <si>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</si>
  <si>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</si>
  <si>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</si>
  <si>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</si>
  <si>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</si>
  <si>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</si>
  <si>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</si>
  <si>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</si>
  <si>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</si>
  <si>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</si>
  <si>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</si>
  <si>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</si>
  <si>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</si>
  <si>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</si>
  <si>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</si>
  <si>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</si>
  <si>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</si>
  <si>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</si>
  <si>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</si>
  <si>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</si>
  <si>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</si>
  <si>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</si>
  <si>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</si>
  <si>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</si>
  <si>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</si>
  <si>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</si>
  <si>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</si>
  <si>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</si>
  <si>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</si>
  <si>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</si>
  <si>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</si>
  <si>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</si>
  <si>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</si>
  <si>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</si>
  <si>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</si>
  <si>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</si>
  <si>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</si>
  <si>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</si>
  <si>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</si>
  <si>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</si>
  <si>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</si>
  <si>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</si>
  <si>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</si>
  <si>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</si>
  <si>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</si>
  <si>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</si>
  <si>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</si>
  <si>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</si>
  <si>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</si>
  <si>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</si>
  <si>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</si>
  <si>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</si>
  <si>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</si>
  <si>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</si>
  <si>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</si>
  <si>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</si>
  <si>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</si>
  <si>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</si>
  <si>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</si>
  <si>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</si>
  <si>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</si>
  <si>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</si>
  <si>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</si>
  <si>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</si>
  <si>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</si>
  <si>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</si>
  <si>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</si>
  <si>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</si>
  <si>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</si>
  <si>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</si>
  <si>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</si>
  <si>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</si>
  <si>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</si>
  <si>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</si>
  <si>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</si>
  <si>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</si>
  <si>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</si>
  <si>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</si>
  <si>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</si>
  <si>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</si>
  <si>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</si>
  <si>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</si>
  <si>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</si>
  <si>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</si>
  <si>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</si>
  <si>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</si>
  <si>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</si>
  <si>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</si>
  <si>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</si>
  <si>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</si>
  <si>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</si>
  <si>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</si>
  <si>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</si>
  <si>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</si>
  <si>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</si>
  <si>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</si>
  <si>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</si>
  <si>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</si>
  <si>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</si>
  <si>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</si>
  <si>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</si>
  <si>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</si>
  <si>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</si>
  <si>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</si>
  <si>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</si>
  <si>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</si>
  <si>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</si>
  <si>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</si>
  <si>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</si>
  <si>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</si>
  <si>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</si>
  <si>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</si>
  <si>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</si>
  <si>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</si>
  <si>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</si>
  <si>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</si>
  <si>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</si>
  <si>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</si>
  <si>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</si>
  <si>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</si>
  <si>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</si>
  <si>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</si>
  <si>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</si>
  <si>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</si>
  <si>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</si>
  <si>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</si>
  <si>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</si>
  <si>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</si>
  <si>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</si>
  <si>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</si>
  <si>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</si>
  <si>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</si>
  <si>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</si>
  <si>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</si>
  <si>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</si>
  <si>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</si>
  <si>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</si>
  <si>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</si>
  <si>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</si>
  <si>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</si>
  <si>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</si>
  <si>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</si>
  <si>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</si>
  <si>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</si>
  <si>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</si>
  <si>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</si>
  <si>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</si>
  <si>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</si>
  <si>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</si>
  <si>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</si>
  <si>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</si>
  <si>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</si>
  <si>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</si>
  <si>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</si>
  <si>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</si>
  <si>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</si>
  <si>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</si>
  <si>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</si>
  <si>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</si>
  <si>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</si>
  <si>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</si>
  <si>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</si>
  <si>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</si>
  <si>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</si>
  <si>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</si>
  <si>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</si>
  <si>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</si>
  <si>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</si>
  <si>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</si>
  <si>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</si>
  <si>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</si>
  <si>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</si>
  <si>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</si>
  <si>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</si>
  <si>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</si>
  <si>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</si>
  <si>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</si>
  <si>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</si>
  <si>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</si>
  <si>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</si>
  <si>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</si>
  <si>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</si>
  <si>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</si>
  <si>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</si>
  <si>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</si>
  <si>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</si>
  <si>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</si>
  <si>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</si>
  <si>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</si>
  <si>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</si>
  <si>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</si>
  <si>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</si>
  <si>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</si>
  <si>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</si>
  <si>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</si>
  <si>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</si>
  <si>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</si>
  <si>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</si>
  <si>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</si>
  <si>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</si>
  <si>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</si>
  <si>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</si>
  <si>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</si>
  <si>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</si>
  <si>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</si>
  <si>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</si>
  <si>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</si>
  <si>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</si>
  <si>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</si>
  <si>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</si>
  <si>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</si>
  <si>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</si>
  <si>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</si>
  <si>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</si>
  <si>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</si>
  <si>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</si>
  <si>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</si>
  <si>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</si>
  <si>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</si>
  <si>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</si>
  <si>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</si>
  <si>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</si>
  <si>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</si>
  <si>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</si>
  <si>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</si>
  <si>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</si>
  <si>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</si>
  <si>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</si>
  <si>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</si>
  <si>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</si>
  <si>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</si>
  <si>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</si>
  <si>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</si>
  <si>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</si>
  <si>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</si>
  <si>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</si>
  <si>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</si>
  <si>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</si>
  <si>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</si>
  <si>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</si>
  <si>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</si>
  <si>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</si>
  <si>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</si>
  <si>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</si>
  <si>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</si>
  <si>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</si>
  <si>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</si>
  <si>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</si>
  <si>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</si>
  <si>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</si>
  <si>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</si>
  <si>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</si>
  <si>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</si>
  <si>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</si>
  <si>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</si>
  <si>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</si>
  <si>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</si>
  <si>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</si>
  <si>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</si>
  <si>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</si>
  <si>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</si>
  <si>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</si>
  <si>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</si>
  <si>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</si>
  <si>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</si>
  <si>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</si>
  <si>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</si>
  <si>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</si>
  <si>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</si>
  <si>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</si>
  <si>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</si>
  <si>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</si>
  <si>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</si>
  <si>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</si>
  <si>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</si>
  <si>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</si>
  <si>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</si>
  <si>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</si>
  <si>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</si>
  <si>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</si>
  <si>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</si>
  <si>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</si>
  <si>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</si>
  <si>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</si>
  <si>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</si>
  <si>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</si>
  <si>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</si>
  <si>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</si>
  <si>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</si>
  <si>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</si>
  <si>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</si>
  <si>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</si>
  <si>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</si>
  <si>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</si>
  <si>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</si>
  <si>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</si>
  <si>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</si>
  <si>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</si>
  <si>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</si>
  <si>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</si>
  <si>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</si>
  <si>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</si>
  <si>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</si>
  <si>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</si>
  <si>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</si>
  <si>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</si>
  <si>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</si>
  <si>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</si>
  <si>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</si>
  <si>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</si>
  <si>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</si>
  <si>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</si>
  <si>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</si>
  <si>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</si>
  <si>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</si>
  <si>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</si>
  <si>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</si>
  <si>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</si>
  <si>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</si>
  <si>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</si>
  <si>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</si>
  <si>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</si>
  <si>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</si>
  <si>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</si>
  <si>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</si>
  <si>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</si>
  <si>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</si>
  <si>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</si>
  <si>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</si>
  <si>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</si>
  <si>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</si>
  <si>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</si>
  <si>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</si>
  <si>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</si>
  <si>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</si>
  <si>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</si>
  <si>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</si>
  <si>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</si>
  <si>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</si>
  <si>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</si>
  <si>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</si>
  <si>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</si>
  <si>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</si>
  <si>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</si>
  <si>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</si>
  <si>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</si>
  <si>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</si>
  <si>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</si>
  <si>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</si>
  <si>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</si>
  <si>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</si>
  <si>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</si>
  <si>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</si>
  <si>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</si>
  <si>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</si>
  <si>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</si>
  <si>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</si>
  <si>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</si>
  <si>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</si>
  <si>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</si>
  <si>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</si>
  <si>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</si>
  <si>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</si>
  <si>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</si>
  <si>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</si>
  <si>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</si>
  <si>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</si>
  <si>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</si>
  <si>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</si>
  <si>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</si>
  <si>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</si>
  <si>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</si>
  <si>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</si>
  <si>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</si>
  <si>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</si>
  <si>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</si>
  <si>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</si>
  <si>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</si>
  <si>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</si>
  <si>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</si>
  <si>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</si>
  <si>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</si>
  <si>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</si>
  <si>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</si>
  <si>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</si>
  <si>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</si>
  <si>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</si>
  <si>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</si>
  <si>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</si>
  <si>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</si>
  <si>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</si>
  <si>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</si>
  <si>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</si>
  <si>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</si>
  <si>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</si>
  <si>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</si>
  <si>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</si>
  <si>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</si>
  <si>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</si>
  <si>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</si>
  <si>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</si>
  <si>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</si>
  <si>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</si>
  <si>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</si>
  <si>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</si>
  <si>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</si>
  <si>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</si>
  <si>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</si>
  <si>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</si>
  <si>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</si>
  <si>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</si>
  <si>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</si>
  <si>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</si>
  <si>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</si>
  <si>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</si>
  <si>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</si>
  <si>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</si>
  <si>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</si>
  <si>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</si>
  <si>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</si>
  <si>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</si>
  <si>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</si>
  <si>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</si>
  <si>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</si>
  <si>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</si>
  <si>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</si>
  <si>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</si>
  <si>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</si>
  <si>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</si>
  <si>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</si>
  <si>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</si>
  <si>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</si>
  <si>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</si>
  <si>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</si>
  <si>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</si>
  <si>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</si>
  <si>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</si>
  <si>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</si>
  <si>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</si>
  <si>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</si>
  <si>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</si>
  <si>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</si>
  <si>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</si>
  <si>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</si>
  <si>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</si>
  <si>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</si>
  <si>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</si>
  <si>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</si>
  <si>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</si>
  <si>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</si>
  <si>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</si>
  <si>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</si>
  <si>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</si>
  <si>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</si>
  <si>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</si>
  <si>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</si>
  <si>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</si>
  <si>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</si>
  <si>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</si>
  <si>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</si>
  <si>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</si>
  <si>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</si>
  <si>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</si>
  <si>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</si>
  <si>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</si>
  <si>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</si>
  <si>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</si>
  <si>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</si>
  <si>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</si>
  <si>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</si>
  <si>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</si>
  <si>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</si>
  <si>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</si>
  <si>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</si>
  <si>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</si>
  <si>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</si>
  <si>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</si>
  <si>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</si>
  <si>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</si>
  <si>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</si>
  <si>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</si>
  <si>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</si>
  <si>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</si>
  <si>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</si>
  <si>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</si>
  <si>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</si>
  <si>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</si>
  <si>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</si>
  <si>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</si>
  <si>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</si>
  <si>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</si>
  <si>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</si>
  <si>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</si>
  <si>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</si>
  <si>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</si>
  <si>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</si>
  <si>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</si>
  <si>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</si>
  <si>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</si>
  <si>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</si>
  <si>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</si>
  <si>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</si>
  <si>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</si>
  <si>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</si>
  <si>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</si>
  <si>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</si>
  <si>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</si>
  <si>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</si>
  <si>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</si>
  <si>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</si>
  <si>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</si>
  <si>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</si>
  <si>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</si>
  <si>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</si>
  <si>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</si>
  <si>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</si>
  <si>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</si>
  <si>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</si>
  <si>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</si>
  <si>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</si>
  <si>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</si>
  <si>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</si>
  <si>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</si>
  <si>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</si>
  <si>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</si>
  <si>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</si>
  <si>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</si>
  <si>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</si>
  <si>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</si>
  <si>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</si>
  <si>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</si>
  <si>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</si>
  <si>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</si>
  <si>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</si>
  <si>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</si>
  <si>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</si>
  <si>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</si>
  <si>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</si>
  <si>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</si>
  <si>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</si>
  <si>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</si>
  <si>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</si>
  <si>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</si>
  <si>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</si>
  <si>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</si>
  <si>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</si>
  <si>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</si>
  <si>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</si>
  <si>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</si>
  <si>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</si>
  <si>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</si>
  <si>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</si>
  <si>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</si>
  <si>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</si>
  <si>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</si>
  <si>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</si>
  <si>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</si>
  <si>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</si>
  <si>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</si>
  <si>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</si>
  <si>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</si>
  <si>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</si>
  <si>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</si>
  <si>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</si>
  <si>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</si>
  <si>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</si>
  <si>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</si>
  <si>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</si>
  <si>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</si>
  <si>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</si>
  <si>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</si>
  <si>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</si>
  <si>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</si>
  <si>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</si>
  <si>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</si>
  <si>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</si>
  <si>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</si>
  <si>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</si>
  <si>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</si>
  <si>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</si>
  <si>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</si>
  <si>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</si>
  <si>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</si>
  <si>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</si>
  <si>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</si>
  <si>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</si>
  <si>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</si>
  <si>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</si>
  <si>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</si>
  <si>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</si>
  <si>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</si>
  <si>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</si>
  <si>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</si>
  <si>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</si>
  <si>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</si>
  <si>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</si>
  <si>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</si>
  <si>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</si>
  <si>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</si>
  <si>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</si>
  <si>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</si>
  <si>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</si>
  <si>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</si>
  <si>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</si>
  <si>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</si>
  <si>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</si>
  <si>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</si>
  <si>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</si>
  <si>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</si>
  <si>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</si>
  <si>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</si>
  <si>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</si>
  <si>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</si>
  <si>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</si>
  <si>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</si>
  <si>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</si>
  <si>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</si>
  <si>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</si>
  <si>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</si>
  <si>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</si>
  <si>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</si>
  <si>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</si>
  <si>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</si>
  <si>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</si>
  <si>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</si>
  <si>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</si>
  <si>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</si>
  <si>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</si>
  <si>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</si>
  <si>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</si>
  <si>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</si>
  <si>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</si>
  <si>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</si>
  <si>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</si>
  <si>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</si>
  <si>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</si>
  <si>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</si>
  <si>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</si>
  <si>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</si>
  <si>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</si>
  <si>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</si>
  <si>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</si>
  <si>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</si>
  <si>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</si>
  <si>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</si>
  <si>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</si>
  <si>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</si>
  <si>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</si>
  <si>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</si>
  <si>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</si>
  <si>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</si>
  <si>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</si>
  <si>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</si>
  <si>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</si>
  <si>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</si>
  <si>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</si>
  <si>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</si>
  <si>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</si>
  <si>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</si>
  <si>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</si>
  <si>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</si>
  <si>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</si>
  <si>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</si>
  <si>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</si>
  <si>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</si>
  <si>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</si>
  <si>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</si>
  <si>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</si>
  <si>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</si>
  <si>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</si>
  <si>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</si>
  <si>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</si>
  <si>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</si>
  <si>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</si>
  <si>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</si>
  <si>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</si>
  <si>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</si>
  <si>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</si>
  <si>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</si>
  <si>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</si>
  <si>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</si>
  <si>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</si>
  <si>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</si>
  <si>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</si>
  <si>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</si>
  <si>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</si>
  <si>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</si>
  <si>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</si>
  <si>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</si>
  <si>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</si>
  <si>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</si>
  <si>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</si>
  <si>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</si>
  <si>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</si>
  <si>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</si>
  <si>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</si>
  <si>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</si>
  <si>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</si>
  <si>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</si>
  <si>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</si>
  <si>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</si>
  <si>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</si>
  <si>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</si>
  <si>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</si>
  <si>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</si>
  <si>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</si>
  <si>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</si>
  <si>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</si>
  <si>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</si>
  <si>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</si>
  <si>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</si>
  <si>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</si>
  <si>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</si>
  <si>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</si>
  <si>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</si>
  <si>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</si>
  <si>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</si>
  <si>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</si>
  <si>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</si>
  <si>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</si>
  <si>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</si>
  <si>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</si>
  <si>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</si>
  <si>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</si>
  <si>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</si>
  <si>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</si>
  <si>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</si>
  <si>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</si>
  <si>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</si>
  <si>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</si>
  <si>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</si>
  <si>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</si>
  <si>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</si>
  <si>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</si>
  <si>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</si>
  <si>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</si>
  <si>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</si>
  <si>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</si>
  <si>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</si>
  <si>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</si>
  <si>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</si>
  <si>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</si>
  <si>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</si>
  <si>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</si>
  <si>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</si>
  <si>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</si>
  <si>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</si>
  <si>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</si>
  <si>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</si>
  <si>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</si>
  <si>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</si>
  <si>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</si>
  <si>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</si>
  <si>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</si>
  <si>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</si>
  <si>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</si>
  <si>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</si>
  <si>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</si>
  <si>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</si>
  <si>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</si>
  <si>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</si>
  <si>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</si>
  <si>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</si>
  <si>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</si>
  <si>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</si>
  <si>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</si>
  <si>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</si>
  <si>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</si>
  <si>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</si>
  <si>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</si>
  <si>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</si>
  <si>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</si>
  <si>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</si>
  <si>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</si>
  <si>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</si>
  <si>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</si>
  <si>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</si>
  <si>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</si>
  <si>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</si>
  <si>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</si>
  <si>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</si>
  <si>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</si>
  <si>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</si>
  <si>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</si>
  <si>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</si>
  <si>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</si>
  <si>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</si>
  <si>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</si>
  <si>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</si>
  <si>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</si>
  <si>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</si>
  <si>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</si>
  <si>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</si>
  <si>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</si>
  <si>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</si>
  <si>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</si>
  <si>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</si>
  <si>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</si>
  <si>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</si>
  <si>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</si>
  <si>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</si>
  <si>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</si>
  <si>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</si>
  <si>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</si>
  <si>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</si>
  <si>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</si>
  <si>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</si>
  <si>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</si>
  <si>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</si>
  <si>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</si>
  <si>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</si>
  <si>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</si>
  <si>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</si>
  <si>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</si>
  <si>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</si>
  <si>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</si>
  <si>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</si>
  <si>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</si>
  <si>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</si>
  <si>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</si>
  <si>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</si>
  <si>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</si>
  <si>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</si>
  <si>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</si>
  <si>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</si>
  <si>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</si>
  <si>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</si>
  <si>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</si>
  <si>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</si>
  <si>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</si>
  <si>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</si>
  <si>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</si>
  <si>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</si>
  <si>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</si>
  <si>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</si>
  <si>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</si>
  <si>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</si>
  <si>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</si>
  <si>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</si>
  <si>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</si>
  <si>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</si>
  <si>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</si>
  <si>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</si>
  <si>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</si>
  <si>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</si>
  <si>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</si>
  <si>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</si>
  <si>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</si>
  <si>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</si>
  <si>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</si>
  <si>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</si>
  <si>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</si>
  <si>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</si>
  <si>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</si>
  <si>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</si>
  <si>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</si>
  <si>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</si>
  <si>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</si>
  <si>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</si>
  <si>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</si>
  <si>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</si>
  <si>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</si>
  <si>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</si>
  <si>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</si>
  <si>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</si>
  <si>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</si>
  <si>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</si>
  <si>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</si>
  <si>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</si>
  <si>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</si>
  <si>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</si>
  <si>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</si>
  <si>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</si>
  <si>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</si>
  <si>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</si>
  <si>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</si>
  <si>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</si>
  <si>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</si>
  <si>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</si>
  <si>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</si>
  <si>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</si>
  <si>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</si>
  <si>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</si>
  <si>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</si>
  <si>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</si>
  <si>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</si>
  <si>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</si>
  <si>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</si>
  <si>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</si>
  <si>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</si>
  <si>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</si>
  <si>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</si>
  <si>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</si>
  <si>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</si>
  <si>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</si>
  <si>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</si>
  <si>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</si>
  <si>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</si>
  <si>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</si>
  <si>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</si>
  <si>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</si>
  <si>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</si>
  <si>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</si>
  <si>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</si>
  <si>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</si>
  <si>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</si>
  <si>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</si>
  <si>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</si>
  <si>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</si>
  <si>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</si>
  <si>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</si>
  <si>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</si>
  <si>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</si>
  <si>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</si>
  <si>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</si>
  <si>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</si>
  <si>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</si>
  <si>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</si>
  <si>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</si>
  <si>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</si>
  <si>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</si>
  <si>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</si>
  <si>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</si>
  <si>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</si>
  <si>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</si>
  <si>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</si>
  <si>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</si>
  <si>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</si>
  <si>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</si>
  <si>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</si>
  <si>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</si>
  <si>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</si>
  <si>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</si>
  <si>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</si>
  <si>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</si>
  <si>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</si>
  <si>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</si>
  <si>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</si>
  <si>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</si>
  <si>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</si>
  <si>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</si>
  <si>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</si>
  <si>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</si>
  <si>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</si>
  <si>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</si>
  <si>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</si>
  <si>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</si>
  <si>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</si>
  <si>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</si>
  <si>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</si>
  <si>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</si>
  <si>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</si>
  <si>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</si>
  <si>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</si>
  <si>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</si>
  <si>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</si>
  <si>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</si>
  <si>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</si>
  <si>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</si>
  <si>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</si>
  <si>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</si>
  <si>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</si>
  <si>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</si>
  <si>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</si>
  <si>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</si>
  <si>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</si>
  <si>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</si>
  <si>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</si>
  <si>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</si>
  <si>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</si>
  <si>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</si>
  <si>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</si>
  <si>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</si>
  <si>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</si>
  <si>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</si>
  <si>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</si>
  <si>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</si>
  <si>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</si>
  <si>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</si>
  <si>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</si>
  <si>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</si>
  <si>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</si>
  <si>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</si>
  <si>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</si>
  <si>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</si>
  <si>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</si>
  <si>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</si>
  <si>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</si>
  <si>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</si>
  <si>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</si>
  <si>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</si>
  <si>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</si>
  <si>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</si>
  <si>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</si>
  <si>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</si>
  <si>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</si>
  <si>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</si>
  <si>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</si>
  <si>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</si>
  <si>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</si>
  <si>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</si>
  <si>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</si>
  <si>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</si>
  <si>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</si>
  <si>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</si>
  <si>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</si>
  <si>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</si>
  <si>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</si>
  <si>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</si>
  <si>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</si>
  <si>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</si>
  <si>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</si>
  <si>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</si>
  <si>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</si>
  <si>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</si>
  <si>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</si>
  <si>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</si>
  <si>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</si>
  <si>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</si>
  <si>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</si>
  <si>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</si>
  <si>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</si>
  <si>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</si>
  <si>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</si>
  <si>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</si>
  <si>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</si>
  <si>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</si>
  <si>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</si>
  <si>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</si>
  <si>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</si>
  <si>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</si>
  <si>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</si>
  <si>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</si>
  <si>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</si>
  <si>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</si>
  <si>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</si>
  <si>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</si>
  <si>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</si>
  <si>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</si>
  <si>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</si>
  <si>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</si>
  <si>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</si>
  <si>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</si>
  <si>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</si>
  <si>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</si>
  <si>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</si>
  <si>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</si>
  <si>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</si>
  <si>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</si>
  <si>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</si>
  <si>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</si>
  <si>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</si>
  <si>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</si>
  <si>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</si>
  <si>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</si>
  <si>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</si>
  <si>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</si>
  <si>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</si>
  <si>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</si>
  <si>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</si>
  <si>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</si>
  <si>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</si>
  <si>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</si>
  <si>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</si>
  <si>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</si>
  <si>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</si>
  <si>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</si>
  <si>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</si>
  <si>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</si>
  <si>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</si>
  <si>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</si>
  <si>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</si>
  <si>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</si>
  <si>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</si>
  <si>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</si>
  <si>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</si>
  <si>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</si>
  <si>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</si>
  <si>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</si>
  <si>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</si>
  <si>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</si>
  <si>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</si>
  <si>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</si>
  <si>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</si>
  <si>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</si>
  <si>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</si>
  <si>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</si>
  <si>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</si>
  <si>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</si>
  <si>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</si>
  <si>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</si>
  <si>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</si>
  <si>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</si>
  <si>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</si>
  <si>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</si>
  <si>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</si>
  <si>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</si>
  <si>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</si>
  <si>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</si>
  <si>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</si>
  <si>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</si>
  <si>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</si>
  <si>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</si>
  <si>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</si>
  <si>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</si>
  <si>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</si>
  <si>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</si>
  <si>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</si>
  <si>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</si>
  <si>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</si>
  <si>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</si>
  <si>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</si>
  <si>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</si>
  <si>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</si>
  <si>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</si>
  <si>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</si>
  <si>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</si>
  <si>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</si>
  <si>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</si>
  <si>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</si>
  <si>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</si>
  <si>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</si>
  <si>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</si>
  <si>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</si>
  <si>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</si>
  <si>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</si>
  <si>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</si>
  <si>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</si>
  <si>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</si>
  <si>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</si>
  <si>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</si>
  <si>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</si>
  <si>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</si>
  <si>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</si>
  <si>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</si>
  <si>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</si>
  <si>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</si>
  <si>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</si>
  <si>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</si>
  <si>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</si>
  <si>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</si>
  <si>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</si>
  <si>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</si>
  <si>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</si>
  <si>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</si>
  <si>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</si>
  <si>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</si>
  <si>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</si>
  <si>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</si>
  <si>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</si>
  <si>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</si>
  <si>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</si>
  <si>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</si>
  <si>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</si>
  <si>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</si>
  <si>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</si>
  <si>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</si>
  <si>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</si>
  <si>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</si>
  <si>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</si>
  <si>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</si>
  <si>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</si>
  <si>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</si>
  <si>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</si>
  <si>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</si>
  <si>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</si>
  <si>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</si>
  <si>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</si>
  <si>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</si>
  <si>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</si>
  <si>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</si>
  <si>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</si>
  <si>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</si>
  <si>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</si>
  <si>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</si>
  <si>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</si>
  <si>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</si>
  <si>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</si>
  <si>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</si>
  <si>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</si>
  <si>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</si>
  <si>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</si>
  <si>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</si>
  <si>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</si>
  <si>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</si>
  <si>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</si>
  <si>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</si>
  <si>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</si>
  <si>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</si>
  <si>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</si>
  <si>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</si>
  <si>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</si>
  <si>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</si>
  <si>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</si>
  <si>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</si>
  <si>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</si>
  <si>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</si>
  <si>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</si>
  <si>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</si>
  <si>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</si>
  <si>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</si>
  <si>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</si>
  <si>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</si>
  <si>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</si>
  <si>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</si>
  <si>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</si>
  <si>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</si>
  <si>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</si>
  <si>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</si>
  <si>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</si>
  <si>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</si>
  <si>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</si>
  <si>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</si>
  <si>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</si>
  <si>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</si>
  <si>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</si>
  <si>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</si>
  <si>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</si>
  <si>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</si>
  <si>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</si>
  <si>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</si>
  <si>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</si>
  <si>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</si>
  <si>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</si>
  <si>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</si>
  <si>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</si>
  <si>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</si>
  <si>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</si>
  <si>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</si>
  <si>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</si>
  <si>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</si>
  <si>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</si>
  <si>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</si>
  <si>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</si>
  <si>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</si>
  <si>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</si>
  <si>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</si>
  <si>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</si>
  <si>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</si>
  <si>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</si>
  <si>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</si>
  <si>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</si>
  <si>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</si>
  <si>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</si>
  <si>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</si>
  <si>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</si>
  <si>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</si>
  <si>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</si>
  <si>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</si>
  <si>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</si>
  <si>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</si>
  <si>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</si>
  <si>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</si>
  <si>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</si>
  <si>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</si>
  <si>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</si>
  <si>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</si>
  <si>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</si>
  <si>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</si>
  <si>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</si>
  <si>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</si>
  <si>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</si>
  <si>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</si>
  <si>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</si>
  <si>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</si>
  <si>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</si>
  <si>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</si>
  <si>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</si>
  <si>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</si>
  <si>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</si>
  <si>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</si>
  <si>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</si>
  <si>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</si>
  <si>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</si>
  <si>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</si>
  <si>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</si>
  <si>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</si>
  <si>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</si>
  <si>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</si>
  <si>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</si>
  <si>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</si>
  <si>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</si>
  <si>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</si>
  <si>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</si>
  <si>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</si>
  <si>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</si>
  <si>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</si>
  <si>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</si>
  <si>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</si>
  <si>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</si>
  <si>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</si>
  <si>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</si>
  <si>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</si>
  <si>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</si>
  <si>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</si>
  <si>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</si>
  <si>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</si>
  <si>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</si>
  <si>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</si>
  <si>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</si>
  <si>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</si>
  <si>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</si>
  <si>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</si>
  <si>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</si>
  <si>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</si>
  <si>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</si>
  <si>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</si>
  <si>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</si>
  <si>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</si>
  <si>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</si>
  <si>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</si>
  <si>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</si>
  <si>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</si>
  <si>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</si>
  <si>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</si>
  <si>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</si>
  <si>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</si>
  <si>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</si>
  <si>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</si>
  <si>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</si>
  <si>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</si>
  <si>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</si>
  <si>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</si>
  <si>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</si>
  <si>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</si>
  <si>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</si>
  <si>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</si>
  <si>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</si>
  <si>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</si>
  <si>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</si>
  <si>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</si>
  <si>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</si>
  <si>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</si>
  <si>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</si>
  <si>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</si>
  <si>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</si>
  <si>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</si>
  <si>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</si>
  <si>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</si>
  <si>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</si>
  <si>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</si>
  <si>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</si>
  <si>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</si>
  <si>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</si>
  <si>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</si>
  <si>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</si>
  <si>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</si>
  <si>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</si>
  <si>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</si>
  <si>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</si>
  <si>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</si>
  <si>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</si>
  <si>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</si>
  <si>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</si>
  <si>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</si>
  <si>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</si>
  <si>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</si>
  <si>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</si>
  <si>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</si>
  <si>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</si>
  <si>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</si>
  <si>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</si>
  <si>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</si>
  <si>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</si>
  <si>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</si>
  <si>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</si>
  <si>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</si>
  <si>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</si>
  <si>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</si>
  <si>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</si>
  <si>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</si>
  <si>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</si>
  <si>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</si>
  <si>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</si>
  <si>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</si>
  <si>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</si>
  <si>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</si>
  <si>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</si>
  <si>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</si>
  <si>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</si>
  <si>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</si>
  <si>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</si>
  <si>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</si>
  <si>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</si>
  <si>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</si>
  <si>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</si>
  <si>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</si>
  <si>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</si>
  <si>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</si>
  <si>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</si>
  <si>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</si>
  <si>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</si>
  <si>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</si>
  <si>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</si>
  <si>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</si>
  <si>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</si>
  <si>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</si>
  <si>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</si>
  <si>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</si>
  <si>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</si>
  <si>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</si>
  <si>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</si>
  <si>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</si>
  <si>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</si>
  <si>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</si>
  <si>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</si>
  <si>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</si>
  <si>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</si>
  <si>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</si>
  <si>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</si>
  <si>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</si>
  <si>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</si>
  <si>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</si>
  <si>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</si>
  <si>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</si>
  <si>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</si>
  <si>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</si>
  <si>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</si>
  <si>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</si>
  <si>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</si>
  <si>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</si>
  <si>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</si>
  <si>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</si>
  <si>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</si>
  <si>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</si>
  <si>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</si>
  <si>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</si>
  <si>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</si>
  <si>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</si>
  <si>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</si>
  <si>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</si>
  <si>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</si>
  <si>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</si>
  <si>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</si>
  <si>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</si>
  <si>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</si>
  <si>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</si>
  <si>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</si>
  <si>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</si>
  <si>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</si>
  <si>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</si>
  <si>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</si>
  <si>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</si>
  <si>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</si>
  <si>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</si>
  <si>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</si>
  <si>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</si>
  <si>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</si>
  <si>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</si>
  <si>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</si>
  <si>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</si>
  <si>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</si>
  <si>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</si>
  <si>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</si>
  <si>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</si>
  <si>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</si>
  <si>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</si>
  <si>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</si>
  <si>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</si>
  <si>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</si>
  <si>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</si>
  <si>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</si>
  <si>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</si>
  <si>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</si>
  <si>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</si>
  <si>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</si>
  <si>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</si>
  <si>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</si>
  <si>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</si>
  <si>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</si>
  <si>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</si>
  <si>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</si>
  <si>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</si>
  <si>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</si>
  <si>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</si>
  <si>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</si>
  <si>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</si>
  <si>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</si>
  <si>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</si>
  <si>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</si>
  <si>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</si>
  <si>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</si>
  <si>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</si>
  <si>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</si>
  <si>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</si>
  <si>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</si>
  <si>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</si>
  <si>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</si>
  <si>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</si>
  <si>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</si>
  <si>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</si>
  <si>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</si>
  <si>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</si>
  <si>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</si>
  <si>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</si>
  <si>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</si>
  <si>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</si>
  <si>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</si>
  <si>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</si>
  <si>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</si>
  <si>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</si>
  <si>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</si>
  <si>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</si>
  <si>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</si>
  <si>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</si>
  <si>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</si>
  <si>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</si>
  <si>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</si>
  <si>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</si>
  <si>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</si>
  <si>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</si>
  <si>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</si>
  <si>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</si>
  <si>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</si>
  <si>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</si>
  <si>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</si>
  <si>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</si>
  <si>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</si>
  <si>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</si>
  <si>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</si>
  <si>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</si>
  <si>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</si>
  <si>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</si>
  <si>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</si>
  <si>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</si>
  <si>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</si>
  <si>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</si>
  <si>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</si>
  <si>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</si>
  <si>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</si>
  <si>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</si>
  <si>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</si>
  <si>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</si>
  <si>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</si>
  <si>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</si>
  <si>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</si>
  <si>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</si>
  <si>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</si>
  <si>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</si>
  <si>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</si>
  <si>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</si>
  <si>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</si>
  <si>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</si>
  <si>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</si>
  <si>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</si>
  <si>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</si>
  <si>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</si>
  <si>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</si>
  <si>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</si>
  <si>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</si>
  <si>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</si>
  <si>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</si>
  <si>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</si>
  <si>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</si>
  <si>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</si>
  <si>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</si>
  <si>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</si>
  <si>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</si>
  <si>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</si>
  <si>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</si>
  <si>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</si>
  <si>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</si>
  <si>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</si>
  <si>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</si>
  <si>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</si>
  <si>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</si>
  <si>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</si>
  <si>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</si>
  <si>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</si>
  <si>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</si>
  <si>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</si>
  <si>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</si>
  <si>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</si>
  <si>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</si>
  <si>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</si>
  <si>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</si>
  <si>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</si>
  <si>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</si>
  <si>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</si>
  <si>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</si>
  <si>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</si>
  <si>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</si>
  <si>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</si>
  <si>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</si>
  <si>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</si>
  <si>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</si>
  <si>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</si>
  <si>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</si>
  <si>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</si>
  <si>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</si>
  <si>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</si>
  <si>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</si>
  <si>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</si>
  <si>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</si>
  <si>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</si>
  <si>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</si>
  <si>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</si>
  <si>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</si>
  <si>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</si>
  <si>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</si>
  <si>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</si>
  <si>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</si>
  <si>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</si>
  <si>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</si>
  <si>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</si>
  <si>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</si>
  <si>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</si>
  <si>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</si>
  <si>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</si>
  <si>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</si>
  <si>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</si>
  <si>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</si>
  <si>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</si>
  <si>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</si>
  <si>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</si>
  <si>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</si>
  <si>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</si>
  <si>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</si>
  <si>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</si>
  <si>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</si>
  <si>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</si>
  <si>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</si>
  <si>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</si>
  <si>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</si>
  <si>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</si>
  <si>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</si>
  <si>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</si>
  <si>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</si>
  <si>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</si>
  <si>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</si>
  <si>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</si>
  <si>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</si>
  <si>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</si>
  <si>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</si>
  <si>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</si>
  <si>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</si>
  <si>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</si>
  <si>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</si>
  <si>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</si>
  <si>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</si>
  <si>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</si>
  <si>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</si>
  <si>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</si>
  <si>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</si>
  <si>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</si>
  <si>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</si>
  <si>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</si>
  <si>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</si>
  <si>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</si>
  <si>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</si>
  <si>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</si>
  <si>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</si>
  <si>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</si>
  <si>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</si>
  <si>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</si>
  <si>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</si>
  <si>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</si>
  <si>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</si>
  <si>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</si>
  <si>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</si>
  <si>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</si>
  <si>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</si>
  <si>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</si>
  <si>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</si>
  <si>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</si>
  <si>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</si>
  <si>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</si>
  <si>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</si>
  <si>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</si>
  <si>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</si>
  <si>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</si>
  <si>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</si>
  <si>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</si>
  <si>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</si>
  <si>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</si>
  <si>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</si>
  <si>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</si>
  <si>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</si>
  <si>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</si>
  <si>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</si>
  <si>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</si>
  <si>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</si>
  <si>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</si>
  <si>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</si>
  <si>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</si>
  <si>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</si>
  <si>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</si>
  <si>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</si>
  <si>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</si>
  <si>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</si>
  <si>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</si>
  <si>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</si>
  <si>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</si>
  <si>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</si>
  <si>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</si>
  <si>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</si>
  <si>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</si>
  <si>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</si>
  <si>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</si>
  <si>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</si>
  <si>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</si>
  <si>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</si>
  <si>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</si>
  <si>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</si>
  <si>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</si>
  <si>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</si>
  <si>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</si>
  <si>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</si>
  <si>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</si>
  <si>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</si>
  <si>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</si>
  <si>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</si>
  <si>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</si>
  <si>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</si>
  <si>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</si>
  <si>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</si>
  <si>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</si>
  <si>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</si>
  <si>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</si>
  <si>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</si>
  <si>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</si>
  <si>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</si>
  <si>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</si>
  <si>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</si>
  <si>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</si>
  <si>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</si>
  <si>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</si>
  <si>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</si>
  <si>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</si>
  <si>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</si>
  <si>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</si>
  <si>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</si>
  <si>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</si>
  <si>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</si>
  <si>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</si>
  <si>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</si>
  <si>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</si>
  <si>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</si>
  <si>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</si>
  <si>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</si>
  <si>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</si>
  <si>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</si>
  <si>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</si>
  <si>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</si>
  <si>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</si>
  <si>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</si>
  <si>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</si>
  <si>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</si>
  <si>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</si>
  <si>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</si>
  <si>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</si>
  <si>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</si>
  <si>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</si>
  <si>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</si>
  <si>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</si>
  <si>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</si>
  <si>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</si>
  <si>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</si>
  <si>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</si>
  <si>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</si>
  <si>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</si>
  <si>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</si>
  <si>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</si>
  <si>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</si>
  <si>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</si>
  <si>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</si>
  <si>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</si>
  <si>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</si>
  <si>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</si>
  <si>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</si>
  <si>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</si>
  <si>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</si>
  <si>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</si>
  <si>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</si>
  <si>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</si>
  <si>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</si>
  <si>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</si>
  <si>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</si>
  <si>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</si>
  <si>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</si>
  <si>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</si>
  <si>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</si>
  <si>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</si>
  <si>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</si>
  <si>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</si>
  <si>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</si>
  <si>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</si>
  <si>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</si>
  <si>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</si>
  <si>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</si>
  <si>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</si>
  <si>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</si>
  <si>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</si>
  <si>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</si>
  <si>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</si>
  <si>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</si>
  <si>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</si>
  <si>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</si>
  <si>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</si>
  <si>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</si>
  <si>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</si>
  <si>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</si>
  <si>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</si>
  <si>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</si>
  <si>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</si>
  <si>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</si>
  <si>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</si>
  <si>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</si>
  <si>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</si>
  <si>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</si>
  <si>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</si>
  <si>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</si>
  <si>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</si>
  <si>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</si>
  <si>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</si>
  <si>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</si>
  <si>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</si>
  <si>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</si>
  <si>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</si>
  <si>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</si>
  <si>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</si>
  <si>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</si>
  <si>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</si>
  <si>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</si>
  <si>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</si>
  <si>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</si>
  <si>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</si>
  <si>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</si>
  <si>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</si>
  <si>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</si>
  <si>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</si>
  <si>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</si>
  <si>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</si>
  <si>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</si>
  <si>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</si>
  <si>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</si>
  <si>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</si>
  <si>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</si>
  <si>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</si>
  <si>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</si>
  <si>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</si>
  <si>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</si>
  <si>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</si>
  <si>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</si>
  <si>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</si>
  <si>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</si>
  <si>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</si>
  <si>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</si>
  <si>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</si>
  <si>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</si>
  <si>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</si>
  <si>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</si>
  <si>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</si>
  <si>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</si>
  <si>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</si>
  <si>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</si>
  <si>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</si>
  <si>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</si>
  <si>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</si>
  <si>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</si>
  <si>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</si>
  <si>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</si>
  <si>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</si>
  <si>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</si>
  <si>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</si>
  <si>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</si>
  <si>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</si>
  <si>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</si>
  <si>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</si>
  <si>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</si>
  <si>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</si>
  <si>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</si>
  <si>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</si>
  <si>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</si>
  <si>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</si>
  <si>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</si>
  <si>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</si>
  <si>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</si>
  <si>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</si>
  <si>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</si>
  <si>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</si>
  <si>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</si>
  <si>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</si>
  <si>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</si>
  <si>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</si>
  <si>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</si>
  <si>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</si>
  <si>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</si>
  <si>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</si>
  <si>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</si>
  <si>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</si>
  <si>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</si>
  <si>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</si>
  <si>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</si>
  <si>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</si>
  <si>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</si>
  <si>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</si>
  <si>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</si>
  <si>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</si>
  <si>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</si>
  <si>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</si>
  <si>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</si>
  <si>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</si>
  <si>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</si>
  <si>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</si>
  <si>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</si>
  <si>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</si>
  <si>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</si>
  <si>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</si>
  <si>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</si>
  <si>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</si>
  <si>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</si>
  <si>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</si>
  <si>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</si>
  <si>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</si>
  <si>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</si>
  <si>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</si>
  <si>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</si>
  <si>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</si>
  <si>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</si>
  <si>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</si>
  <si>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</si>
  <si>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</si>
  <si>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</si>
  <si>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</si>
  <si>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</si>
  <si>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</si>
  <si>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</si>
  <si>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</si>
  <si>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</si>
  <si>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</si>
  <si>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</si>
  <si>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</si>
  <si>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</si>
  <si>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</si>
  <si>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</si>
  <si>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</si>
  <si>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</si>
  <si>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</si>
  <si>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</si>
  <si>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</si>
  <si>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</si>
  <si>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</si>
  <si>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</si>
  <si>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</si>
  <si>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</si>
  <si>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</si>
  <si>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</si>
  <si>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</si>
  <si>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</si>
  <si>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</si>
  <si>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</si>
  <si>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</si>
  <si>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</si>
  <si>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</si>
  <si>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</si>
  <si>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</si>
  <si>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</si>
  <si>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</si>
  <si>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</si>
  <si>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</si>
  <si>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</si>
  <si>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</si>
  <si>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</si>
  <si>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</si>
  <si>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</si>
  <si>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</si>
  <si>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</si>
  <si>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</si>
  <si>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</si>
  <si>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</si>
  <si>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</si>
  <si>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</si>
  <si>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</si>
  <si>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</si>
  <si>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</si>
  <si>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</si>
  <si>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</si>
  <si>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</si>
  <si>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</si>
  <si>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</si>
  <si>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</si>
  <si>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</si>
  <si>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</si>
  <si>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</si>
  <si>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</si>
  <si>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</si>
  <si>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</si>
  <si>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</si>
  <si>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</si>
  <si>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</si>
  <si>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</si>
  <si>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</si>
  <si>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</si>
  <si>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</si>
  <si>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</si>
  <si>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</si>
  <si>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</si>
  <si>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</si>
  <si>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</si>
  <si>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</si>
  <si>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</si>
  <si>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</si>
  <si>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</si>
  <si>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</si>
  <si>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</si>
  <si>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</si>
  <si>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</si>
  <si>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</si>
  <si>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</si>
  <si>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</si>
  <si>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</si>
  <si>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</si>
  <si>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</si>
  <si>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</si>
  <si>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</si>
  <si>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</si>
  <si>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</si>
  <si>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</si>
  <si>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</si>
  <si>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</si>
  <si>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</si>
  <si>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</si>
  <si>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</si>
  <si>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</si>
  <si>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</si>
  <si>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</si>
  <si>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</si>
  <si>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</si>
  <si>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</si>
  <si>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</si>
  <si>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</si>
  <si>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</si>
  <si>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</si>
  <si>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</si>
  <si>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</si>
  <si>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</si>
  <si>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</si>
  <si>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</si>
  <si>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</si>
  <si>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</si>
  <si>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</si>
  <si>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</si>
  <si>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</si>
  <si>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</si>
  <si>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</si>
  <si>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</si>
  <si>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</si>
  <si>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</si>
  <si>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</si>
  <si>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</si>
  <si>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</si>
  <si>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</si>
  <si>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</si>
  <si>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</si>
  <si>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</si>
  <si>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</si>
  <si>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</si>
  <si>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</si>
  <si>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</si>
  <si>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</si>
  <si>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</si>
  <si>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</si>
  <si>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</si>
  <si>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</si>
  <si>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</si>
  <si>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</si>
  <si>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</si>
  <si>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</si>
  <si>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</si>
  <si>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</si>
  <si>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</si>
  <si>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</si>
  <si>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</si>
  <si>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</si>
  <si>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</si>
  <si>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</si>
  <si>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</si>
  <si>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</si>
  <si>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</si>
  <si>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</si>
  <si>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</si>
  <si>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</si>
  <si>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</si>
  <si>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</si>
  <si>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</si>
  <si>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</si>
  <si>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</si>
  <si>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</si>
  <si>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</si>
  <si>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</si>
  <si>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</si>
  <si>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</si>
  <si>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</si>
  <si>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</si>
  <si>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</si>
  <si>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</si>
  <si>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</si>
  <si>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</si>
  <si>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</si>
  <si>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</si>
  <si>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</si>
  <si>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</si>
  <si>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</si>
  <si>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</si>
  <si>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</si>
  <si>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</si>
  <si>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</si>
  <si>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</si>
  <si>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</si>
  <si>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</si>
  <si>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</si>
  <si>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</si>
  <si>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</si>
  <si>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</si>
  <si>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</si>
  <si>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</si>
  <si>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</si>
  <si>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</si>
  <si>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</si>
  <si>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</si>
  <si>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</si>
  <si>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</si>
  <si>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</si>
  <si>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</si>
  <si>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</si>
  <si>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</si>
  <si>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</si>
  <si>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</si>
  <si>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</si>
  <si>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</si>
  <si>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</si>
  <si>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</si>
  <si>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</si>
  <si>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</si>
  <si>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</si>
  <si>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</si>
  <si>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</si>
  <si>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</si>
  <si>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</si>
  <si>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</si>
  <si>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</si>
  <si>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</si>
  <si>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</si>
  <si>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</si>
  <si>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</si>
  <si>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</si>
  <si>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</si>
  <si>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</si>
  <si>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</si>
  <si>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</si>
  <si>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</si>
  <si>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</si>
  <si>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</si>
  <si>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</si>
  <si>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</si>
  <si>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</si>
  <si>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</si>
  <si>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</si>
  <si>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</si>
  <si>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</si>
  <si>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</si>
  <si>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</si>
  <si>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</si>
  <si>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</si>
  <si>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</si>
  <si>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</si>
  <si>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</si>
  <si>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</si>
  <si>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</si>
  <si>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</si>
  <si>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</si>
  <si>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</si>
  <si>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</si>
  <si>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</si>
  <si>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</si>
  <si>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</si>
  <si>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</si>
  <si>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</si>
  <si>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</si>
  <si>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</si>
  <si>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</si>
  <si>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</si>
  <si>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</si>
  <si>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</si>
  <si>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</si>
  <si>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</si>
  <si>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</si>
  <si>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</si>
  <si>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</si>
  <si>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</si>
  <si>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</si>
  <si>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</si>
  <si>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</si>
  <si>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</si>
  <si>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</si>
  <si>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</si>
  <si>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</si>
  <si>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</si>
  <si>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</si>
  <si>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</si>
  <si>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</si>
  <si>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</si>
  <si>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</si>
  <si>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</si>
  <si>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</si>
  <si>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</si>
  <si>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</si>
  <si>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</si>
  <si>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</si>
  <si>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</si>
  <si>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</si>
  <si>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</si>
  <si>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</si>
  <si>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</si>
  <si>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</si>
  <si>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</si>
  <si>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</si>
  <si>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</si>
  <si>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</si>
  <si>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</si>
  <si>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</si>
  <si>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</si>
  <si>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</si>
  <si>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</si>
  <si>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</si>
  <si>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</si>
  <si>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</si>
  <si>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</si>
  <si>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</si>
  <si>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</si>
  <si>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</si>
  <si>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</si>
  <si>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</si>
  <si>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</si>
  <si>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</si>
  <si>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</si>
  <si>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</si>
  <si>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</si>
  <si>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</si>
  <si>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</si>
  <si>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</si>
  <si>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</si>
  <si>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</si>
  <si>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</si>
  <si>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</si>
  <si>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</si>
  <si>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</si>
  <si>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</si>
  <si>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</si>
  <si>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</si>
  <si>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</si>
  <si>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</si>
  <si>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</si>
  <si>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</si>
  <si>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</si>
  <si>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</si>
  <si>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</si>
  <si>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</si>
  <si>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</si>
  <si>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</si>
  <si>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</si>
  <si>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</si>
  <si>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</si>
  <si>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</si>
  <si>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</si>
  <si>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</si>
  <si>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</si>
  <si>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</si>
  <si>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</si>
  <si>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</si>
  <si>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</si>
  <si>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</si>
  <si>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</si>
  <si>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</si>
  <si>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</si>
  <si>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</si>
  <si>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</si>
  <si>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</si>
  <si>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</si>
  <si>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</si>
  <si>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</si>
  <si>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</si>
  <si>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</si>
  <si>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</si>
  <si>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</si>
  <si>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</si>
  <si>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</si>
  <si>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</si>
  <si>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</si>
  <si>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</si>
  <si>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</si>
  <si>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</si>
  <si>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</si>
  <si>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</si>
  <si>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</si>
  <si>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</si>
  <si>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</si>
  <si>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</si>
  <si>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</si>
  <si>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</si>
  <si>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</si>
  <si>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</si>
  <si>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</si>
  <si>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</si>
  <si>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</si>
  <si>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</si>
  <si>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</si>
  <si>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</si>
  <si>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</si>
  <si>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</si>
  <si>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</si>
  <si>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</si>
  <si>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</si>
  <si>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</si>
  <si>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</si>
  <si>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</si>
  <si>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</si>
  <si>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</si>
  <si>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</si>
  <si>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</si>
  <si>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</si>
  <si>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</si>
  <si>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</si>
  <si>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</si>
  <si>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</si>
  <si>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</si>
  <si>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</si>
  <si>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</si>
  <si>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</si>
  <si>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</si>
  <si>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</si>
  <si>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</si>
  <si>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</si>
  <si>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</si>
  <si>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</si>
  <si>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</si>
  <si>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</si>
  <si>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</si>
  <si>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</si>
  <si>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</si>
  <si>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</si>
  <si>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</si>
  <si>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</si>
  <si>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</si>
  <si>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</si>
  <si>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</si>
  <si>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</si>
  <si>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</si>
  <si>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</si>
  <si>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</si>
  <si>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</si>
  <si>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</si>
  <si>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</si>
  <si>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</si>
  <si>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</si>
  <si>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</si>
  <si>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</si>
  <si>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</si>
  <si>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</si>
  <si>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</si>
  <si>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</si>
  <si>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</si>
  <si>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</si>
  <si>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</si>
  <si>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</si>
  <si>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</si>
  <si>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</si>
  <si>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</si>
  <si>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</si>
  <si>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</si>
  <si>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</si>
  <si>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</si>
  <si>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</si>
  <si>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</si>
  <si>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</si>
  <si>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</si>
  <si>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</si>
  <si>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</si>
  <si>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</si>
  <si>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</si>
  <si>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</si>
  <si>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</si>
  <si>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</si>
  <si>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</si>
  <si>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</si>
  <si>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</si>
  <si>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</si>
  <si>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</si>
  <si>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</si>
  <si>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</si>
  <si>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</si>
  <si>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</si>
  <si>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</si>
  <si>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</si>
  <si>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</si>
  <si>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</si>
  <si>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</si>
  <si>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</si>
  <si>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</si>
  <si>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</si>
  <si>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</si>
  <si>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</si>
  <si>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</si>
  <si>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</si>
  <si>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</si>
  <si>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</si>
  <si>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</si>
  <si>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</si>
  <si>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</si>
  <si>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</si>
  <si>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</si>
  <si>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</si>
  <si>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</si>
  <si>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</si>
  <si>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</si>
  <si>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</si>
  <si>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</si>
  <si>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</si>
  <si>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</si>
  <si>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</si>
  <si>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</si>
  <si>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</si>
  <si>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</si>
  <si>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</si>
  <si>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</si>
  <si>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</si>
  <si>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</si>
  <si>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</si>
  <si>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</si>
  <si>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</si>
  <si>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</si>
  <si>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</si>
  <si>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</si>
  <si>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</si>
  <si>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</si>
  <si>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</si>
  <si>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</si>
  <si>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</si>
  <si>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</si>
  <si>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</si>
  <si>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</si>
  <si>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</si>
  <si>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</si>
  <si>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</si>
  <si>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</si>
  <si>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</si>
  <si>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</si>
  <si>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</si>
  <si>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</si>
  <si>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</si>
  <si>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</si>
  <si>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</si>
  <si>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</si>
  <si>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</si>
  <si>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</si>
  <si>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</si>
  <si>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</si>
  <si>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</si>
  <si>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</si>
  <si>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</si>
  <si>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</si>
  <si>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</si>
  <si>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</si>
  <si>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</si>
  <si>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</si>
  <si>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</si>
  <si>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</si>
  <si>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</si>
  <si>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</si>
  <si>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</si>
  <si>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</si>
  <si>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</si>
  <si>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</si>
  <si>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</si>
  <si>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</si>
  <si>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</si>
  <si>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</si>
  <si>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</si>
  <si>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</si>
  <si>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</si>
  <si>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</si>
  <si>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</si>
  <si>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</si>
  <si>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</si>
  <si>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</si>
  <si>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</si>
  <si>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</si>
  <si>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</si>
  <si>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</si>
  <si>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</si>
  <si>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</si>
  <si>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</si>
  <si>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</si>
  <si>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</si>
  <si>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</si>
  <si>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</si>
  <si>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</si>
  <si>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</si>
  <si>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</si>
  <si>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</si>
  <si>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</si>
  <si>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</si>
  <si>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</si>
  <si>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</si>
  <si>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</si>
  <si>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</si>
  <si>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</si>
  <si>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</si>
  <si>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</si>
  <si>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</si>
  <si>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</si>
  <si>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</si>
  <si>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</si>
  <si>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</si>
  <si>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</si>
  <si>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</si>
  <si>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</si>
  <si>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</si>
  <si>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</si>
  <si>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</si>
  <si>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</si>
  <si>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</si>
  <si>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</si>
  <si>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</si>
  <si>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</si>
  <si>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</si>
  <si>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</si>
  <si>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</si>
  <si>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</si>
  <si>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</si>
  <si>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</si>
  <si>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</si>
  <si>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</si>
  <si>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</si>
  <si>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</si>
  <si>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</si>
  <si>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</si>
  <si>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</si>
  <si>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</si>
  <si>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</si>
  <si>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</si>
  <si>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</si>
  <si>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</si>
  <si>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</si>
  <si>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</si>
  <si>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</si>
  <si>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</si>
  <si>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</si>
  <si>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</si>
  <si>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</si>
  <si>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</si>
  <si>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</si>
  <si>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</si>
  <si>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</si>
  <si>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</si>
  <si>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</si>
  <si>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</si>
  <si>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</si>
  <si>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</si>
  <si>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</si>
  <si>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</si>
  <si>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</si>
  <si>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</si>
  <si>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</si>
  <si>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</si>
  <si>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</si>
  <si>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</si>
  <si>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</si>
  <si>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</si>
  <si>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</si>
  <si>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</si>
  <si>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</si>
  <si>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</si>
  <si>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</si>
  <si>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</si>
  <si>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</si>
  <si>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</si>
  <si>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</si>
  <si>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</si>
  <si>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</si>
  <si>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</si>
  <si>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</si>
  <si>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</si>
  <si>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</si>
  <si>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</si>
  <si>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</si>
  <si>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</si>
  <si>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</si>
  <si>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</si>
  <si>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</si>
  <si>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</si>
  <si>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</si>
  <si>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</si>
  <si>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</si>
  <si>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</si>
  <si>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</si>
  <si>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</si>
  <si>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</si>
  <si>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</si>
  <si>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</si>
  <si>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</si>
  <si>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</si>
  <si>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</si>
  <si>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</si>
  <si>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</si>
  <si>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</si>
  <si>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</si>
  <si>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</si>
  <si>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</si>
  <si>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</si>
  <si>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</si>
  <si>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</si>
  <si>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</si>
  <si>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</si>
  <si>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</si>
  <si>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</si>
  <si>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</si>
  <si>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</si>
  <si>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</si>
  <si>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</si>
  <si>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</si>
  <si>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</si>
  <si>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</si>
  <si>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</si>
  <si>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</si>
  <si>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</si>
  <si>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</si>
  <si>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</si>
  <si>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</si>
  <si>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</si>
  <si>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</si>
  <si>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</si>
  <si>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</si>
  <si>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</si>
  <si>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</si>
  <si>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</si>
  <si>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</si>
  <si>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</si>
  <si>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</si>
  <si>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</si>
  <si>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</si>
  <si>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</si>
  <si>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</si>
  <si>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</si>
  <si>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</si>
  <si>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</si>
  <si>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</si>
  <si>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</si>
  <si>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</si>
  <si>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</si>
  <si>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</si>
  <si>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</si>
  <si>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</si>
  <si>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</si>
  <si>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</si>
  <si>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</si>
  <si>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</si>
  <si>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</si>
  <si>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</si>
  <si>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</si>
  <si>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</si>
  <si>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</si>
  <si>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</si>
  <si>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</si>
  <si>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</si>
  <si>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</si>
  <si>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</si>
  <si>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</si>
  <si>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</si>
  <si>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</si>
  <si>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</si>
  <si>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</si>
  <si>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</si>
  <si>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</si>
  <si>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</si>
  <si>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</si>
  <si>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</si>
  <si>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</si>
  <si>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</si>
  <si>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</si>
  <si>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</si>
  <si>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</si>
  <si>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</si>
  <si>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</si>
  <si>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</si>
  <si>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</si>
  <si>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</si>
  <si>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</si>
  <si>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</si>
  <si>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</si>
  <si>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</si>
  <si>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</si>
  <si>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</si>
  <si>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</si>
  <si>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</si>
  <si>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</si>
  <si>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</si>
  <si>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</si>
  <si>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</si>
  <si>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</si>
  <si>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</si>
  <si>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</si>
  <si>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</si>
  <si>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</si>
  <si>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</si>
  <si>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</si>
  <si>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</si>
  <si>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</si>
  <si>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</si>
  <si>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</si>
  <si>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</si>
  <si>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</si>
  <si>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</si>
  <si>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</si>
  <si>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</si>
  <si>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</si>
  <si>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</si>
  <si>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</si>
  <si>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</si>
  <si>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</si>
  <si>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</si>
  <si>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</si>
  <si>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</si>
  <si>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</si>
  <si>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</si>
  <si>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</si>
  <si>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</si>
  <si>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</si>
  <si>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</si>
  <si>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</si>
  <si>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</si>
  <si>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</si>
  <si>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</si>
  <si>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</si>
  <si>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</si>
  <si>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</si>
  <si>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</si>
  <si>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</si>
  <si>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</si>
  <si>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</si>
  <si>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</si>
  <si>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</si>
  <si>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</si>
  <si>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</si>
  <si>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</si>
  <si>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</si>
  <si>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</si>
  <si>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</si>
  <si>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</si>
  <si>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</si>
  <si>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</si>
  <si>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</si>
  <si>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</si>
  <si>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</si>
  <si>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</si>
  <si>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</si>
  <si>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</si>
  <si>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</si>
  <si>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</si>
  <si>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</si>
  <si>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</si>
  <si>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</si>
  <si>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</si>
  <si>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</si>
  <si>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</si>
  <si>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</si>
  <si>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</si>
  <si>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</si>
  <si>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</si>
  <si>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</si>
  <si>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</si>
  <si>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</si>
  <si>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</si>
  <si>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</si>
  <si>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</si>
  <si>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</si>
  <si>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</si>
  <si>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</si>
  <si>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</si>
  <si>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</si>
  <si>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</si>
  <si>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</si>
  <si>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</si>
  <si>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</si>
  <si>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</si>
  <si>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</si>
  <si>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</si>
  <si>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</si>
  <si>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</si>
  <si>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</si>
  <si>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</si>
  <si>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</si>
  <si>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</si>
  <si>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</si>
  <si>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</si>
  <si>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</si>
  <si>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</si>
  <si>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</si>
  <si>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</si>
  <si>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</si>
  <si>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</si>
  <si>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</si>
  <si>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</si>
  <si>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</si>
  <si>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</si>
  <si>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</si>
  <si>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</si>
  <si>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</si>
  <si>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</si>
  <si>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</si>
  <si>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</si>
  <si>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</si>
  <si>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</si>
  <si>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</si>
  <si>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</si>
  <si>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</si>
  <si>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</si>
  <si>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</si>
  <si>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</si>
  <si>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</si>
  <si>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</si>
  <si>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</si>
  <si>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</si>
  <si>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</si>
  <si>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</si>
  <si>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</si>
  <si>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</si>
  <si>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</si>
  <si>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</si>
  <si>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</si>
  <si>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</si>
  <si>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</si>
  <si>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</si>
  <si>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</si>
  <si>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</si>
  <si>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</si>
  <si>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</si>
  <si>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</si>
  <si>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</si>
  <si>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</si>
  <si>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</si>
  <si>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</si>
  <si>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</si>
  <si>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</si>
  <si>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</si>
  <si>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</si>
  <si>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</si>
  <si>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</si>
  <si>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</si>
  <si>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</si>
  <si>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</si>
  <si>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</si>
  <si>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</si>
  <si>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</si>
  <si>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</si>
  <si>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</si>
  <si>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</si>
  <si>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</si>
  <si>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</si>
  <si>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</si>
  <si>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</si>
  <si>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</si>
  <si>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</si>
  <si>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</si>
  <si>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</si>
  <si>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</si>
  <si>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</si>
  <si>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</si>
  <si>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</si>
  <si>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</si>
  <si>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</si>
  <si>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</si>
  <si>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</si>
  <si>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</si>
  <si>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</si>
  <si>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</si>
  <si>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</si>
  <si>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</si>
  <si>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</si>
  <si>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</si>
  <si>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</si>
  <si>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</si>
  <si>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</si>
  <si>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</si>
  <si>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</si>
  <si>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</si>
  <si>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</si>
  <si>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</si>
  <si>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</si>
  <si>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</si>
  <si>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</si>
  <si>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</si>
  <si>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</si>
  <si>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</si>
  <si>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</si>
  <si>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</si>
  <si>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</si>
  <si>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</si>
  <si>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</si>
  <si>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</si>
  <si>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</si>
  <si>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</si>
  <si>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</si>
  <si>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</si>
  <si>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</si>
  <si>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</si>
  <si>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</si>
  <si>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</si>
  <si>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</si>
  <si>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</si>
  <si>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</si>
  <si>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</si>
  <si>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</si>
  <si>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</si>
  <si>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</si>
  <si>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</si>
  <si>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</si>
  <si>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</si>
  <si>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</si>
  <si>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</si>
  <si>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</si>
  <si>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</si>
  <si>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</si>
  <si>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</si>
  <si>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</si>
  <si>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</si>
  <si>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</si>
  <si>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</si>
  <si>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</si>
  <si>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</si>
  <si>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</si>
  <si>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</si>
  <si>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</si>
  <si>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</si>
  <si>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</si>
  <si>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</si>
  <si>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</si>
  <si>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</si>
  <si>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</si>
  <si>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</si>
  <si>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</si>
  <si>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</si>
  <si>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</si>
  <si>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</si>
  <si>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</si>
  <si>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</si>
  <si>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</si>
  <si>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</si>
  <si>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</si>
  <si>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</si>
  <si>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</si>
  <si>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</si>
  <si>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</si>
  <si>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</si>
  <si>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</si>
  <si>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</si>
  <si>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</si>
  <si>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</si>
  <si>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</si>
  <si>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</si>
  <si>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</si>
  <si>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</si>
  <si>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</si>
  <si>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</si>
  <si>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</si>
  <si>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</si>
  <si>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</si>
  <si>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</si>
  <si>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</si>
  <si>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</si>
  <si>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</si>
  <si>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</si>
  <si>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</si>
  <si>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</si>
  <si>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</si>
  <si>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</si>
  <si>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</si>
  <si>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</si>
  <si>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</si>
  <si>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</si>
  <si>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</si>
  <si>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</si>
  <si>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</si>
  <si>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</si>
  <si>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</si>
  <si>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</si>
  <si>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</si>
  <si>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</si>
  <si>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</si>
  <si>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</si>
  <si>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</si>
  <si>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</si>
  <si>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</si>
  <si>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</si>
  <si>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</si>
  <si>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</si>
  <si>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</si>
  <si>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</si>
  <si>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</si>
  <si>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</si>
  <si>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</si>
  <si>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</si>
  <si>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</si>
  <si>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</si>
  <si>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</si>
  <si>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</si>
  <si>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</si>
  <si>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</si>
  <si>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</si>
  <si>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</si>
  <si>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</si>
  <si>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</si>
  <si>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</si>
  <si>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</si>
  <si>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</si>
  <si>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</si>
  <si>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</si>
  <si>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</si>
  <si>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</si>
  <si>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</si>
  <si>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</si>
  <si>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</si>
  <si>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</si>
  <si>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</si>
  <si>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</si>
  <si>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</si>
  <si>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</si>
  <si>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</si>
  <si>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</si>
  <si>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</si>
  <si>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</si>
  <si>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</si>
  <si>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</si>
  <si>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</si>
  <si>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</si>
  <si>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</si>
  <si>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</si>
  <si>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</si>
  <si>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</si>
  <si>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</si>
  <si>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</si>
  <si>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</si>
  <si>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</si>
  <si>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</si>
  <si>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</si>
  <si>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</si>
  <si>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</si>
  <si>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</si>
  <si>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</si>
  <si>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</si>
  <si>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</si>
  <si>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</si>
  <si>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</si>
  <si>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</si>
  <si>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</si>
  <si>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</si>
  <si>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</si>
  <si>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</si>
  <si>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</si>
  <si>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</si>
  <si>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</si>
  <si>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</si>
  <si>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</si>
  <si>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</si>
  <si>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</si>
  <si>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</si>
  <si>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</si>
  <si>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</si>
  <si>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</si>
  <si>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</si>
  <si>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</si>
  <si>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</si>
  <si>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</si>
  <si>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</si>
  <si>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</si>
  <si>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</si>
  <si>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</si>
  <si>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</si>
  <si>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</si>
  <si>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</si>
  <si>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</si>
  <si>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</si>
  <si>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</si>
  <si>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</si>
  <si>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</si>
  <si>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</si>
  <si>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</si>
  <si>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</si>
  <si>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</si>
  <si>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</si>
  <si>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</si>
  <si>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</si>
  <si>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</si>
  <si>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</si>
  <si>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</si>
  <si>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</si>
  <si>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</si>
  <si>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</si>
  <si>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</si>
  <si>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</si>
  <si>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</si>
  <si>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</si>
  <si>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</si>
  <si>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</si>
  <si>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</si>
  <si>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</si>
  <si>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</si>
  <si>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</si>
  <si>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</si>
  <si>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</si>
  <si>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</si>
  <si>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</si>
  <si>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</si>
  <si>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</si>
  <si>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</si>
  <si>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</si>
  <si>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</si>
  <si>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</si>
  <si>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</si>
  <si>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</si>
  <si>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</si>
  <si>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</si>
  <si>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</si>
  <si>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</si>
  <si>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</si>
  <si>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</si>
  <si>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</si>
  <si>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</si>
  <si>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</si>
  <si>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</si>
  <si>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</si>
  <si>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</si>
  <si>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</si>
  <si>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</si>
  <si>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</si>
  <si>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</si>
  <si>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</si>
  <si>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</si>
  <si>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</si>
  <si>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</si>
  <si>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</si>
  <si>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</si>
  <si>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</si>
  <si>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</si>
  <si>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</si>
  <si>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</si>
  <si>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</si>
  <si>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</si>
  <si>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</si>
  <si>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</si>
  <si>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</si>
  <si>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</si>
  <si>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</si>
  <si>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</si>
  <si>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</si>
  <si>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</si>
  <si>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</si>
  <si>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</si>
  <si>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</si>
  <si>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</si>
  <si>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</si>
  <si>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</si>
  <si>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</si>
  <si>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</si>
  <si>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</si>
  <si>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</si>
  <si>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</si>
  <si>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</si>
  <si>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</si>
  <si>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</si>
  <si>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</si>
  <si>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</si>
  <si>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</si>
  <si>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</si>
  <si>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</si>
  <si>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</si>
  <si>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</si>
  <si>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</si>
  <si>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</si>
  <si>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</si>
  <si>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</si>
  <si>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</si>
  <si>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</si>
  <si>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</si>
  <si>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</si>
  <si>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</si>
  <si>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</si>
  <si>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</si>
  <si>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</si>
  <si>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</si>
  <si>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</si>
  <si>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</si>
  <si>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</si>
  <si>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</si>
  <si>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</si>
  <si>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</si>
  <si>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</si>
  <si>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</si>
  <si>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</si>
  <si>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</si>
  <si>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</si>
  <si>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</si>
  <si>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</si>
  <si>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</si>
  <si>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</si>
  <si>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</si>
  <si>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</si>
  <si>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</si>
  <si>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</si>
  <si>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</si>
  <si>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</si>
  <si>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</si>
  <si>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</si>
  <si>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</si>
  <si>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</si>
  <si>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</si>
  <si>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</si>
  <si>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</si>
  <si>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</si>
  <si>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</si>
  <si>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</si>
  <si>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</si>
  <si>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</si>
  <si>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</si>
  <si>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</si>
  <si>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</si>
  <si>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</si>
  <si>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</si>
  <si>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</si>
  <si>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</si>
  <si>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</si>
  <si>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</si>
  <si>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</si>
  <si>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</si>
  <si>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</si>
  <si>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</si>
  <si>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</si>
  <si>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</si>
  <si>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</si>
  <si>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</si>
  <si>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</si>
  <si>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</si>
  <si>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</si>
  <si>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</si>
  <si>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</si>
  <si>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</si>
  <si>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</si>
  <si>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</si>
  <si>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</si>
  <si>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</si>
  <si>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</si>
  <si>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</si>
  <si>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</si>
  <si>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</si>
  <si>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</si>
  <si>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</si>
  <si>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</si>
  <si>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</si>
  <si>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</si>
  <si>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</si>
  <si>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</si>
  <si>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</si>
  <si>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</si>
  <si>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</si>
  <si>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</si>
  <si>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</si>
  <si>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</si>
  <si>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</si>
  <si>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</si>
  <si>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</si>
  <si>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</si>
  <si>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</si>
  <si>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</si>
  <si>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</si>
  <si>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</si>
  <si>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</si>
  <si>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</si>
  <si>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</si>
  <si>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</si>
  <si>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</si>
  <si>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</si>
  <si>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</si>
  <si>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</si>
  <si>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</si>
  <si>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</si>
  <si>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</si>
  <si>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</si>
  <si>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</si>
  <si>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</si>
  <si>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</si>
  <si>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</si>
  <si>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</si>
  <si>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</si>
  <si>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</si>
  <si>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</si>
  <si>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</si>
  <si>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</si>
  <si>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</si>
  <si>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</si>
  <si>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</si>
  <si>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</si>
  <si>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</si>
  <si>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</si>
  <si>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</si>
  <si>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</si>
  <si>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</si>
  <si>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</si>
  <si>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</si>
  <si>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</si>
  <si>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</si>
  <si>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</si>
  <si>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</si>
  <si>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</si>
  <si>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</si>
  <si>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</si>
  <si>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</si>
  <si>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</si>
  <si>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</si>
  <si>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</si>
  <si>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</si>
  <si>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</si>
  <si>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</si>
  <si>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</si>
  <si>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</si>
  <si>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</si>
  <si>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</si>
  <si>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</si>
  <si>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</si>
  <si>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</si>
  <si>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</si>
  <si>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</si>
  <si>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</si>
  <si>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</si>
  <si>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</si>
  <si>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</si>
  <si>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</si>
  <si>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</si>
  <si>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</si>
  <si>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</si>
  <si>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</si>
  <si>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</si>
  <si>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</si>
  <si>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</si>
  <si>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</si>
  <si>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</si>
  <si>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</si>
  <si>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</si>
  <si>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</si>
  <si>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</si>
  <si>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</si>
  <si>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</si>
  <si>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</si>
  <si>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</si>
  <si>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</si>
  <si>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</si>
  <si>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</si>
  <si>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</si>
  <si>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</si>
  <si>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</si>
  <si>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</si>
  <si>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</si>
  <si>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</si>
  <si>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</si>
  <si>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</si>
  <si>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</si>
  <si>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</si>
  <si>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</si>
  <si>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</si>
  <si>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</si>
  <si>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</si>
  <si>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</si>
  <si>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</si>
  <si>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</si>
  <si>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</si>
  <si>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</si>
  <si>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</si>
  <si>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</si>
  <si>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</si>
  <si>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</si>
  <si>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</si>
  <si>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</si>
  <si>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</si>
  <si>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</si>
  <si>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</si>
  <si>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</si>
  <si>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</si>
  <si>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</si>
  <si>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</si>
  <si>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</si>
  <si>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</si>
  <si>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</si>
  <si>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</si>
  <si>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</si>
  <si>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</si>
  <si>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</si>
  <si>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</si>
  <si>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</si>
  <si>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</si>
  <si>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</si>
  <si>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</si>
  <si>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</si>
  <si>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</si>
  <si>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</si>
  <si>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</si>
  <si>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</si>
  <si>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</si>
  <si>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</si>
  <si>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</si>
  <si>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</si>
  <si>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</si>
  <si>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</si>
  <si>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</si>
  <si>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</si>
  <si>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</si>
  <si>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</si>
  <si>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</si>
  <si>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</si>
  <si>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</si>
  <si>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</si>
  <si>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</si>
  <si>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</si>
  <si>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</si>
  <si>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</si>
  <si>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</si>
  <si>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</si>
  <si>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</si>
  <si>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</si>
  <si>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</si>
  <si>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</si>
  <si>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</si>
  <si>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</si>
  <si>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</si>
  <si>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</si>
  <si>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</si>
  <si>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</si>
  <si>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</si>
  <si>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</si>
  <si>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</si>
  <si>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</si>
  <si>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</si>
  <si>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</si>
  <si>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</si>
  <si>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</si>
  <si>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</si>
  <si>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</si>
  <si>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</si>
  <si>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</si>
  <si>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</si>
  <si>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</si>
  <si>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</si>
  <si>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</si>
  <si>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</si>
  <si>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</si>
  <si>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</si>
  <si>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</si>
  <si>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</si>
  <si>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</si>
  <si>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</si>
  <si>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</si>
  <si>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</si>
  <si>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</si>
  <si>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</si>
  <si>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</si>
  <si>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</si>
  <si>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</si>
  <si>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</si>
  <si>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</si>
  <si>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</si>
  <si>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</si>
  <si>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</si>
  <si>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</si>
  <si>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</si>
  <si>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</si>
  <si>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</si>
  <si>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</si>
  <si>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</si>
  <si>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</si>
  <si>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</si>
  <si>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</si>
  <si>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</si>
  <si>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</si>
  <si>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</si>
  <si>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</si>
  <si>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</si>
  <si>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</si>
  <si>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</si>
  <si>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</si>
  <si>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</si>
  <si>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</si>
  <si>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</si>
  <si>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</si>
  <si>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</si>
  <si>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</si>
  <si>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</si>
  <si>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</si>
  <si>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</si>
  <si>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</si>
  <si>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</si>
  <si>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</si>
  <si>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</si>
  <si>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</si>
  <si>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</si>
  <si>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</si>
  <si>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</si>
  <si>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</si>
  <si>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</si>
  <si>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</si>
  <si>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</si>
  <si>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</si>
  <si>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</si>
  <si>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</si>
  <si>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</si>
  <si>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</si>
  <si>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</si>
  <si>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</si>
  <si>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</si>
  <si>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</si>
  <si>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</si>
  <si>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</si>
  <si>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</si>
  <si>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</si>
  <si>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</si>
  <si>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</si>
  <si>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</si>
  <si>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</si>
  <si>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</si>
  <si>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</si>
  <si>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</si>
  <si>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</si>
  <si>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</si>
  <si>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</si>
  <si>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</si>
  <si>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</si>
  <si>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</si>
  <si>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</si>
  <si>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</si>
  <si>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</si>
  <si>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</si>
  <si>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</si>
  <si>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</si>
  <si>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</si>
  <si>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</si>
  <si>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</si>
  <si>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</si>
  <si>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</si>
  <si>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</si>
  <si>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</si>
  <si>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</si>
  <si>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</si>
  <si>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</si>
  <si>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</si>
  <si>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</si>
  <si>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</si>
  <si>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</si>
  <si>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</si>
  <si>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</si>
  <si>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</si>
  <si>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</si>
  <si>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</si>
  <si>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</si>
  <si>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</si>
  <si>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</si>
  <si>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</si>
  <si>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</si>
  <si>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</si>
  <si>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</si>
  <si>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</si>
  <si>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</si>
  <si>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</si>
  <si>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</si>
  <si>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</si>
  <si>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</si>
  <si>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</si>
  <si>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</si>
  <si>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</si>
  <si>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</si>
  <si>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</si>
  <si>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</si>
  <si>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</si>
  <si>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</si>
  <si>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</si>
  <si>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</si>
  <si>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</si>
  <si>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</si>
  <si>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</si>
  <si>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</si>
  <si>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</si>
  <si>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</si>
  <si>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</si>
  <si>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</si>
  <si>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</si>
  <si>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</si>
  <si>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</si>
  <si>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</si>
  <si>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</si>
  <si>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</si>
  <si>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</si>
  <si>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</si>
  <si>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</si>
  <si>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</si>
  <si>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</si>
  <si>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</si>
  <si>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</si>
  <si>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</si>
  <si>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</si>
  <si>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</si>
  <si>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</si>
  <si>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</si>
  <si>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</si>
  <si>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</si>
  <si>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</si>
  <si>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</si>
  <si>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</si>
  <si>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</si>
  <si>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</si>
  <si>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</si>
  <si>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</si>
  <si>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</si>
  <si>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</si>
  <si>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</si>
  <si>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</si>
  <si>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</si>
  <si>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</si>
  <si>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</si>
  <si>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</si>
  <si>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</si>
  <si>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</si>
  <si>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</si>
  <si>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</si>
  <si>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</si>
  <si>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</si>
  <si>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</si>
  <si>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</si>
  <si>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</si>
  <si>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</si>
  <si>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</si>
  <si>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</si>
  <si>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</si>
  <si>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</si>
  <si>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</si>
  <si>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</si>
  <si>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</si>
  <si>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</si>
  <si>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</si>
  <si>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</si>
  <si>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</si>
  <si>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</si>
  <si>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</si>
  <si>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</si>
  <si>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</si>
  <si>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</si>
  <si>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</si>
  <si>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</si>
  <si>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</si>
  <si>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</si>
  <si>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</si>
  <si>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</si>
  <si>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</si>
  <si>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</si>
  <si>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</si>
  <si>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</si>
  <si>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</si>
  <si>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</si>
  <si>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</si>
  <si>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</si>
  <si>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</si>
  <si>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</si>
  <si>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</si>
  <si>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</si>
  <si>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</si>
  <si>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</si>
  <si>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</si>
  <si>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</si>
  <si>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</si>
  <si>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</si>
  <si>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</si>
  <si>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</si>
  <si>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</si>
  <si>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</si>
  <si>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</si>
  <si>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</si>
  <si>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</si>
  <si>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</si>
  <si>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</si>
  <si>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</si>
  <si>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</si>
  <si>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</si>
  <si>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</si>
  <si>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</si>
  <si>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</si>
  <si>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</si>
  <si>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</si>
  <si>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</si>
  <si>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</si>
  <si>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</si>
  <si>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</si>
  <si>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</si>
  <si>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</si>
  <si>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</si>
  <si>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</si>
  <si>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</si>
  <si>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</si>
  <si>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</si>
  <si>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</si>
  <si>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</si>
  <si>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</si>
  <si>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</si>
  <si>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</si>
  <si>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</si>
  <si>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</si>
  <si>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</si>
  <si>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</si>
  <si>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</si>
  <si>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</si>
  <si>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</si>
  <si>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</si>
  <si>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</si>
  <si>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</si>
  <si>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</si>
  <si>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</si>
  <si>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</si>
  <si>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</si>
  <si>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</si>
  <si>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</si>
  <si>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</si>
  <si>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</si>
  <si>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</si>
  <si>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</si>
  <si>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</si>
  <si>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</si>
  <si>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</si>
  <si>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</si>
  <si>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</si>
  <si>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</si>
  <si>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</si>
  <si>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</si>
  <si>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</si>
  <si>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</si>
  <si>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</si>
  <si>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</si>
  <si>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</si>
  <si>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</si>
  <si>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</si>
  <si>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</si>
  <si>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</si>
  <si>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</si>
  <si>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</si>
  <si>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</si>
  <si>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</si>
  <si>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</si>
  <si>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</si>
  <si>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</si>
  <si>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</si>
  <si>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</si>
  <si>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</si>
  <si>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</si>
  <si>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</si>
  <si>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</si>
  <si>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</si>
  <si>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</si>
  <si>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</si>
  <si>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</si>
  <si>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</si>
  <si>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</si>
  <si>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</si>
  <si>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</si>
  <si>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</si>
  <si>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</si>
  <si>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</si>
  <si>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</si>
  <si>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</si>
  <si>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</si>
  <si>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</si>
  <si>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</si>
  <si>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</si>
  <si>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</si>
  <si>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</si>
  <si>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</si>
  <si>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</si>
  <si>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</si>
  <si>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</si>
  <si>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</si>
  <si>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</si>
  <si>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</si>
  <si>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</si>
  <si>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</si>
  <si>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</si>
  <si>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</si>
  <si>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</si>
  <si>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</si>
  <si>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</si>
  <si>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</si>
  <si>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</si>
  <si>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</si>
  <si>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</si>
  <si>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</si>
  <si>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</si>
  <si>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</si>
  <si>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</si>
  <si>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</si>
  <si>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</si>
  <si>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</si>
  <si>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</si>
  <si>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</si>
  <si>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</si>
  <si>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</si>
  <si>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</si>
  <si>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</si>
  <si>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</si>
  <si>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</si>
  <si>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</si>
  <si>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</si>
  <si>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</si>
  <si>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</si>
  <si>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</si>
  <si>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</si>
  <si>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</si>
  <si>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</si>
  <si>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</si>
  <si>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</si>
  <si>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</si>
  <si>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</si>
  <si>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</si>
  <si>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</si>
  <si>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</si>
  <si>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</si>
  <si>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</si>
  <si>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</si>
  <si>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</si>
  <si>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</si>
  <si>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</si>
  <si>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</si>
  <si>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</si>
  <si>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</si>
  <si>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</si>
  <si>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</si>
  <si>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</si>
  <si>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</si>
  <si>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</si>
  <si>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</si>
  <si>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</si>
  <si>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</si>
  <si>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</si>
  <si>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</si>
  <si>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</si>
  <si>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</si>
  <si>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</si>
  <si>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</si>
  <si>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</si>
  <si>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</si>
  <si>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</si>
  <si>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</si>
  <si>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</si>
  <si>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</si>
  <si>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</si>
  <si>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</si>
  <si>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</si>
  <si>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</si>
  <si>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</si>
  <si>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</si>
  <si>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</si>
  <si>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</si>
  <si>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</si>
  <si>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</si>
  <si>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</si>
  <si>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</si>
  <si>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</si>
  <si>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</si>
  <si>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</si>
  <si>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</si>
  <si>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</si>
  <si>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</si>
  <si>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</si>
  <si>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</si>
  <si>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</si>
  <si>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</si>
  <si>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</si>
  <si>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</si>
  <si>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</si>
  <si>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</si>
  <si>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</si>
  <si>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</si>
  <si>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</si>
  <si>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</si>
  <si>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</si>
  <si>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</si>
  <si>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</si>
  <si>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</si>
  <si>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</si>
  <si>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</si>
  <si>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</si>
  <si>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</si>
  <si>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</si>
  <si>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</si>
  <si>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</si>
  <si>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</si>
  <si>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</si>
  <si>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</si>
  <si>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</si>
  <si>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</si>
  <si>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</si>
  <si>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</si>
  <si>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</si>
  <si>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</si>
  <si>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</si>
  <si>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</si>
  <si>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</si>
  <si>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</si>
  <si>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</si>
  <si>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</si>
  <si>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</si>
  <si>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</si>
  <si>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</si>
  <si>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</si>
  <si>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</si>
  <si>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</si>
  <si>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</si>
  <si>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</si>
  <si>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</si>
  <si>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</si>
  <si>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</si>
  <si>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</si>
  <si>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</si>
  <si>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</si>
  <si>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</si>
  <si>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</si>
  <si>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</si>
  <si>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</si>
  <si>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</si>
  <si>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</si>
  <si>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</si>
  <si>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</si>
  <si>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</si>
  <si>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</si>
  <si>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</si>
  <si>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</si>
  <si>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</si>
  <si>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</si>
  <si>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</si>
  <si>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</si>
  <si>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</si>
  <si>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</si>
  <si>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</si>
  <si>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</si>
  <si>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</si>
  <si>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</si>
  <si>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</si>
  <si>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</si>
  <si>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</si>
  <si>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</si>
  <si>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</si>
  <si>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</si>
  <si>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</si>
  <si>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</si>
  <si>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</si>
  <si>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</si>
  <si>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</si>
  <si>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</si>
  <si>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</si>
  <si>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</si>
  <si>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</si>
  <si>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</si>
  <si>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</si>
  <si>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</si>
  <si>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</si>
  <si>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</si>
  <si>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</si>
  <si>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</si>
  <si>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</si>
  <si>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</si>
  <si>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</si>
  <si>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</si>
  <si>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</si>
  <si>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</si>
  <si>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</si>
  <si>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</si>
  <si>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</si>
  <si>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</si>
  <si>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</si>
  <si>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</si>
  <si>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</si>
  <si>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</si>
  <si>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</si>
  <si>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</si>
  <si>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</si>
  <si>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</si>
  <si>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</si>
  <si>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</si>
  <si>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</si>
  <si>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</si>
  <si>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</si>
  <si>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</si>
  <si>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</si>
  <si>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</si>
  <si>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</si>
  <si>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</si>
  <si>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</si>
  <si>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</si>
  <si>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</si>
  <si>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</si>
  <si>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</si>
  <si>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</si>
  <si>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</si>
  <si>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</si>
  <si>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</si>
  <si>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</si>
  <si>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</si>
  <si>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</si>
  <si>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</si>
  <si>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</si>
  <si>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</si>
  <si>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</si>
  <si>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</si>
  <si>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</si>
  <si>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</si>
  <si>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</si>
  <si>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</si>
  <si>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</si>
  <si>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</si>
  <si>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</si>
  <si>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</si>
  <si>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</si>
  <si>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</si>
  <si>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</si>
  <si>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</si>
  <si>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</si>
  <si>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</si>
  <si>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</si>
  <si>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</si>
  <si>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</si>
  <si>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</si>
  <si>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</si>
  <si>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</si>
  <si>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</si>
  <si>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</si>
  <si>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</si>
  <si>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</si>
  <si>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</si>
  <si>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</si>
  <si>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</si>
  <si>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</si>
  <si>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</si>
  <si>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</si>
  <si>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</si>
  <si>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</si>
  <si>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</si>
  <si>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</si>
  <si>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</si>
  <si>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</si>
  <si>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</si>
  <si>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</si>
  <si>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</si>
  <si>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</si>
  <si>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</si>
  <si>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</si>
  <si>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</si>
  <si>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</si>
  <si>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</si>
  <si>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</si>
  <si>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</si>
  <si>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</si>
  <si>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</si>
  <si>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</si>
  <si>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</si>
  <si>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</si>
  <si>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</si>
  <si>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</si>
  <si>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</si>
  <si>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</si>
  <si>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</si>
  <si>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</si>
  <si>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</si>
  <si>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</si>
  <si>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</si>
  <si>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</si>
  <si>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</si>
  <si>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</si>
  <si>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</si>
  <si>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</si>
  <si>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</si>
  <si>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</si>
  <si>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</si>
  <si>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</si>
  <si>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</si>
  <si>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</si>
  <si>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</si>
  <si>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</si>
  <si>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</si>
  <si>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</si>
  <si>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</si>
  <si>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</si>
  <si>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</si>
  <si>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</si>
  <si>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</si>
  <si>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</si>
  <si>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</si>
  <si>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</si>
  <si>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</si>
  <si>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</si>
  <si>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</si>
  <si>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</si>
  <si>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</si>
  <si>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</si>
  <si>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</si>
  <si>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</si>
  <si>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</si>
  <si>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</si>
  <si>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</si>
  <si>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</si>
  <si>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</si>
  <si>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</si>
  <si>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</si>
  <si>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</si>
  <si>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</si>
  <si>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</si>
  <si>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</si>
  <si>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</si>
  <si>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</si>
  <si>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</si>
  <si>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</si>
  <si>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</si>
  <si>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</si>
  <si>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</si>
  <si>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</si>
  <si>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</si>
  <si>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</si>
  <si>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</si>
  <si>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</si>
  <si>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</si>
  <si>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</si>
  <si>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</si>
  <si>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</si>
  <si>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</si>
  <si>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</si>
  <si>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</si>
  <si>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</si>
  <si>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</si>
  <si>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</si>
  <si>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</si>
  <si>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</si>
  <si>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</si>
  <si>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</si>
  <si>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</si>
  <si>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</si>
  <si>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</si>
  <si>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</si>
  <si>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</si>
  <si>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</si>
  <si>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</si>
  <si>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</si>
  <si>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</si>
  <si>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</si>
  <si>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</si>
  <si>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</si>
  <si>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</si>
  <si>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</si>
  <si>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</si>
  <si>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</si>
  <si>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</si>
  <si>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</si>
  <si>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</si>
  <si>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</si>
  <si>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</si>
  <si>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</si>
  <si>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</si>
  <si>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</si>
  <si>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</si>
  <si>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</si>
  <si>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</si>
  <si>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</si>
  <si>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</si>
  <si>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</si>
  <si>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</si>
  <si>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</si>
  <si>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</si>
  <si>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</si>
  <si>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</si>
  <si>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</si>
  <si>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</si>
  <si>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</si>
  <si>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</si>
  <si>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</si>
  <si>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</si>
  <si>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</si>
  <si>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</si>
  <si>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</si>
  <si>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</si>
  <si>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</si>
  <si>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</si>
  <si>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</si>
  <si>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</si>
  <si>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</si>
  <si>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</si>
  <si>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</si>
  <si>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</si>
  <si>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</si>
  <si>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</si>
  <si>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</si>
  <si>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</si>
  <si>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</si>
  <si>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</si>
  <si>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</si>
  <si>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</si>
  <si>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</si>
  <si>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</si>
  <si>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</si>
  <si>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</si>
  <si>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</si>
  <si>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</si>
  <si>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</si>
  <si>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</si>
  <si>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</si>
  <si>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</si>
  <si>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</si>
  <si>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</si>
  <si>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</si>
  <si>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</si>
  <si>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</si>
  <si>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</si>
  <si>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</si>
  <si>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</si>
  <si>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</si>
  <si>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</si>
  <si>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</si>
  <si>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</si>
  <si>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</si>
  <si>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</si>
  <si>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</si>
  <si>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</si>
  <si>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</si>
  <si>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</si>
  <si>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</si>
  <si>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</si>
  <si>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</si>
  <si>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</si>
  <si>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</si>
  <si>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</si>
  <si>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</si>
  <si>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</si>
  <si>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</si>
  <si>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</si>
  <si>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</si>
  <si>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</si>
  <si>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</si>
  <si>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</si>
  <si>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</si>
  <si>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</si>
  <si>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</si>
  <si>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</si>
  <si>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</si>
  <si>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</si>
  <si>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</si>
  <si>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</si>
  <si>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</si>
  <si>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</si>
  <si>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</si>
  <si>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</si>
  <si>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</si>
  <si>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</si>
  <si>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</si>
  <si>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</si>
  <si>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</si>
  <si>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</si>
  <si>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</si>
  <si>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</si>
  <si>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</si>
  <si>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</si>
  <si>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</si>
  <si>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</si>
  <si>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</si>
  <si>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</si>
  <si>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</si>
  <si>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</si>
  <si>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</si>
  <si>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</si>
  <si>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</si>
  <si>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</si>
  <si>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</si>
  <si>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</si>
  <si>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</si>
  <si>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</si>
  <si>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</si>
  <si>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</si>
  <si>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</si>
  <si>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</si>
  <si>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</si>
  <si>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</si>
  <si>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</si>
  <si>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</si>
  <si>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</si>
  <si>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</si>
  <si>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</si>
  <si>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</si>
  <si>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</si>
  <si>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</si>
  <si>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</si>
  <si>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</si>
  <si>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</si>
  <si>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</si>
  <si>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</si>
  <si>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</si>
  <si>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</si>
  <si>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</si>
  <si>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</si>
  <si>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</si>
  <si>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</si>
  <si>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</si>
  <si>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</si>
  <si>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</si>
  <si>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</si>
  <si>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</si>
  <si>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</si>
  <si>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</si>
  <si>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</si>
  <si>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</si>
  <si>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</si>
  <si>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</si>
  <si>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</si>
  <si>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</si>
  <si>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</si>
  <si>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</si>
  <si>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</si>
  <si>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</si>
  <si>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</si>
  <si>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</si>
  <si>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</si>
  <si>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</si>
  <si>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</si>
  <si>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</si>
  <si>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</si>
  <si>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</si>
  <si>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</si>
  <si>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</si>
  <si>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</si>
  <si>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</si>
  <si>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</si>
  <si>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</si>
  <si>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</si>
  <si>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</si>
  <si>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</si>
  <si>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</si>
  <si>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</si>
  <si>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</si>
  <si>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</si>
  <si>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</si>
  <si>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</si>
  <si>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</si>
  <si>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</si>
  <si>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</si>
  <si>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</si>
  <si>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</si>
  <si>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</si>
  <si>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</si>
  <si>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</si>
  <si>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</si>
  <si>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</si>
  <si>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</si>
  <si>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</si>
  <si>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</si>
  <si>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</si>
  <si>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</si>
  <si>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</si>
  <si>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</si>
  <si>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</si>
  <si>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</si>
  <si>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</si>
  <si>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</si>
  <si>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</si>
  <si>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</si>
  <si>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</si>
  <si>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</si>
  <si>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</si>
  <si>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</si>
  <si>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</si>
  <si>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</si>
  <si>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</si>
  <si>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</si>
  <si>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</si>
  <si>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</si>
  <si>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</si>
  <si>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</si>
  <si>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</si>
  <si>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</si>
  <si>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</si>
  <si>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</si>
  <si>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</si>
  <si>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</si>
  <si>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</si>
  <si>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</si>
  <si>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</si>
  <si>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</si>
  <si>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</si>
  <si>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</si>
  <si>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</si>
  <si>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</si>
  <si>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</si>
  <si>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</si>
  <si>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</si>
  <si>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</si>
  <si>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</si>
  <si>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</si>
  <si>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</si>
  <si>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</si>
  <si>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</si>
  <si>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</si>
  <si>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</si>
  <si>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</si>
  <si>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</si>
  <si>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</si>
  <si>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</si>
  <si>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</si>
  <si>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</si>
  <si>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</si>
  <si>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</si>
  <si>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</si>
  <si>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</si>
  <si>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</si>
  <si>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</si>
  <si>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</si>
  <si>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</si>
  <si>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</si>
  <si>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</si>
  <si>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</si>
  <si>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</si>
  <si>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</si>
  <si>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</si>
  <si>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</si>
  <si>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</si>
  <si>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</si>
  <si>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</si>
  <si>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</si>
  <si>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</si>
  <si>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</si>
  <si>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</si>
  <si>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</si>
  <si>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</si>
  <si>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</si>
  <si>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</si>
  <si>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</si>
  <si>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</si>
  <si>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</si>
  <si>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</si>
  <si>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</si>
  <si>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</si>
  <si>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</si>
  <si>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</si>
  <si>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</si>
  <si>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</si>
  <si>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</si>
  <si>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</si>
  <si>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</si>
  <si>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</si>
  <si>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</si>
  <si>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</si>
  <si>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</si>
  <si>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</si>
  <si>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</si>
  <si>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</si>
  <si>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</si>
  <si>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</si>
  <si>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</si>
  <si>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</si>
  <si>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</si>
  <si>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</si>
  <si>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</si>
  <si>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</si>
  <si>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</si>
  <si>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</si>
  <si>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</si>
  <si>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</si>
  <si>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</si>
  <si>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</si>
  <si>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</si>
  <si>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</si>
  <si>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</si>
  <si>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</si>
  <si>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</si>
  <si>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</si>
  <si>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</si>
  <si>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</si>
  <si>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</si>
  <si>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</si>
  <si>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</si>
  <si>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</si>
  <si>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</si>
  <si>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</si>
  <si>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</si>
  <si>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</si>
  <si>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</si>
  <si>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</si>
  <si>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</si>
  <si>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</si>
  <si>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</si>
  <si>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</si>
  <si>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</si>
  <si>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</si>
  <si>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</si>
  <si>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</si>
  <si>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</si>
  <si>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</si>
  <si>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</si>
  <si>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</si>
  <si>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</si>
  <si>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</si>
  <si>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</si>
  <si>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</si>
  <si>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</si>
  <si>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</si>
  <si>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</si>
  <si>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</si>
  <si>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</si>
  <si>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</si>
  <si>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</si>
  <si>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</si>
  <si>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</si>
  <si>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</si>
  <si>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</si>
  <si>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</si>
  <si>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</si>
  <si>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</si>
  <si>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</si>
  <si>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</si>
  <si>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</si>
  <si>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</si>
  <si>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</si>
  <si>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</si>
  <si>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</si>
  <si>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</si>
  <si>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</si>
  <si>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</si>
  <si>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</si>
  <si>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</si>
  <si>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</si>
  <si>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</si>
  <si>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</si>
  <si>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</si>
  <si>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</si>
  <si>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</si>
  <si>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</si>
  <si>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</si>
  <si>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</si>
  <si>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</si>
  <si>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</si>
  <si>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</si>
  <si>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</si>
  <si>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</si>
  <si>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</si>
  <si>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</si>
  <si>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</si>
  <si>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</si>
  <si>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</si>
  <si>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</si>
  <si>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</si>
  <si>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</si>
  <si>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</si>
  <si>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</si>
  <si>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</si>
  <si>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</si>
  <si>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</si>
  <si>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</si>
  <si>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</si>
  <si>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</si>
  <si>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</si>
  <si>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</si>
  <si>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</si>
  <si>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</si>
  <si>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</si>
  <si>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</si>
  <si>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</si>
  <si>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</si>
  <si>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</si>
  <si>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</si>
  <si>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</si>
  <si>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</si>
  <si>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</si>
  <si>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</si>
  <si>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</si>
  <si>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</si>
  <si>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</si>
  <si>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</si>
  <si>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</si>
  <si>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</si>
  <si>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</si>
  <si>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</si>
  <si>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</si>
  <si>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</si>
  <si>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</si>
  <si>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</si>
  <si>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</si>
  <si>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</si>
  <si>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</si>
  <si>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</si>
  <si>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</si>
  <si>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</si>
  <si>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</si>
  <si>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</si>
  <si>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</si>
  <si>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</si>
  <si>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</si>
  <si>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</si>
  <si>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</si>
  <si>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</si>
  <si>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</si>
  <si>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</si>
  <si>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</si>
  <si>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</si>
  <si>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</si>
  <si>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</si>
  <si>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</si>
  <si>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</si>
  <si>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</si>
  <si>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</si>
  <si>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</si>
  <si>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</si>
  <si>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</si>
  <si>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</si>
  <si>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</si>
  <si>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</si>
  <si>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</si>
  <si>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</si>
  <si>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</si>
  <si>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</si>
  <si>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</si>
  <si>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</si>
  <si>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</si>
  <si>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</si>
  <si>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</si>
  <si>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</si>
  <si>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</si>
  <si>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</si>
  <si>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</si>
  <si>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</si>
  <si>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</si>
  <si>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</si>
  <si>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</si>
  <si>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</si>
  <si>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</si>
  <si>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</si>
  <si>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</si>
  <si>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</si>
  <si>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</si>
  <si>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</si>
  <si>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</si>
  <si>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</si>
  <si>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</si>
  <si>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</si>
  <si>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</si>
  <si>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</si>
  <si>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</si>
  <si>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</si>
  <si>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</si>
  <si>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</si>
  <si>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</si>
  <si>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</si>
  <si>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</si>
  <si>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</si>
  <si>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</si>
  <si>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</si>
  <si>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</si>
  <si>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</si>
  <si>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</si>
  <si>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</si>
  <si>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</si>
  <si>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</si>
  <si>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</si>
  <si>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</si>
  <si>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</si>
  <si>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</si>
  <si>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</si>
  <si>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</si>
  <si>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</si>
  <si>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</si>
  <si>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</si>
  <si>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</si>
  <si>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</si>
  <si>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</si>
  <si>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</si>
  <si>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</si>
  <si>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</si>
  <si>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</si>
  <si>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</si>
  <si>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</si>
  <si>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</si>
  <si>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</si>
  <si>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</si>
  <si>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</si>
  <si>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</si>
  <si>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</si>
  <si>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</si>
  <si>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</si>
  <si>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</si>
  <si>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</si>
  <si>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</si>
  <si>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</si>
  <si>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</si>
  <si>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</si>
  <si>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</si>
  <si>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</si>
  <si>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</si>
  <si>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</si>
  <si>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</si>
  <si>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</si>
  <si>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</si>
  <si>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</si>
  <si>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</si>
  <si>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</si>
  <si>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</si>
  <si>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</si>
  <si>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</si>
  <si>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</si>
  <si>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</si>
  <si>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</si>
  <si>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</si>
  <si>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</si>
  <si>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</si>
  <si>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</si>
  <si>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</si>
  <si>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</si>
  <si>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</si>
  <si>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</si>
  <si>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</si>
  <si>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</si>
  <si>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</si>
  <si>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</si>
  <si>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</si>
  <si>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</si>
  <si>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</si>
  <si>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</si>
  <si>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</si>
  <si>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</si>
  <si>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</si>
  <si>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</si>
  <si>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</si>
  <si>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</si>
  <si>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</si>
  <si>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</si>
  <si>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</si>
  <si>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</si>
  <si>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</si>
  <si>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</si>
  <si>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</si>
  <si>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</si>
  <si>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</si>
  <si>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</si>
  <si>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</si>
  <si>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</si>
  <si>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</si>
  <si>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</si>
  <si>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</si>
  <si>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</si>
  <si>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</si>
  <si>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</si>
  <si>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</si>
  <si>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</si>
  <si>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</si>
  <si>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</si>
  <si>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</si>
  <si>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</si>
  <si>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</si>
  <si>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</si>
  <si>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</si>
  <si>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</si>
  <si>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</si>
  <si>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</si>
  <si>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</si>
  <si>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</si>
  <si>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</si>
  <si>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</si>
  <si>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</si>
  <si>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</si>
  <si>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</si>
  <si>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</si>
  <si>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</si>
  <si>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</si>
  <si>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</si>
  <si>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</si>
  <si>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</si>
  <si>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</si>
  <si>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</si>
  <si>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</si>
  <si>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</si>
  <si>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</si>
  <si>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</si>
  <si>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</si>
  <si>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</si>
  <si>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</si>
  <si>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</si>
  <si>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</si>
  <si>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</si>
  <si>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</si>
  <si>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</si>
  <si>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</si>
  <si>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</si>
  <si>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</si>
  <si>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</si>
  <si>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</si>
  <si>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</si>
  <si>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</si>
  <si>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</si>
  <si>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</si>
  <si>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</si>
  <si>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</si>
  <si>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</si>
  <si>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</si>
  <si>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</si>
  <si>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</si>
  <si>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</si>
  <si>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</si>
  <si>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</si>
  <si>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</si>
  <si>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</si>
  <si>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</si>
  <si>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</si>
  <si>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</si>
  <si>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</si>
  <si>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</si>
  <si>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</si>
  <si>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</si>
  <si>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</si>
  <si>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</si>
  <si>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</si>
  <si>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</si>
  <si>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</si>
  <si>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</si>
  <si>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</si>
  <si>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</si>
  <si>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</si>
  <si>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</si>
  <si>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</si>
  <si>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</si>
  <si>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</si>
  <si>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</si>
  <si>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</si>
  <si>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</si>
  <si>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</si>
  <si>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</si>
  <si>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</si>
  <si>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</si>
  <si>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</si>
  <si>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</si>
  <si>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</si>
  <si>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</si>
  <si>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</si>
  <si>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</si>
  <si>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</si>
  <si>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</si>
  <si>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</si>
  <si>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</si>
  <si>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</si>
  <si>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</si>
  <si>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</si>
  <si>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</si>
  <si>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</si>
  <si>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</si>
  <si>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</si>
  <si>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</si>
  <si>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</si>
  <si>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</si>
  <si>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</si>
  <si>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</si>
  <si>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</si>
  <si>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</si>
  <si>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</si>
  <si>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</si>
  <si>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</si>
  <si>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</si>
  <si>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</si>
  <si>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</si>
  <si>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</si>
  <si>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</si>
  <si>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</si>
  <si>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</si>
  <si>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</si>
  <si>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</si>
  <si>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</si>
  <si>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</si>
  <si>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</si>
  <si>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</si>
  <si>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</si>
  <si>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</si>
  <si>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</si>
  <si>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</si>
  <si>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</si>
  <si>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</si>
  <si>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</si>
  <si>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</si>
  <si>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</si>
  <si>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</si>
  <si>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</si>
  <si>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</si>
  <si>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</si>
  <si>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</si>
  <si>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</si>
  <si>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</si>
  <si>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</si>
  <si>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</si>
  <si>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</si>
  <si>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</si>
  <si>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</si>
  <si>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</si>
  <si>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</si>
  <si>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</si>
  <si>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</si>
  <si>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</si>
  <si>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</si>
  <si>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</si>
  <si>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</si>
  <si>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</si>
  <si>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</si>
  <si>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</si>
  <si>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</si>
  <si>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</si>
  <si>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</si>
  <si>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</si>
  <si>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</si>
  <si>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</si>
  <si>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</si>
  <si>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</si>
  <si>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</si>
  <si>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</si>
  <si>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</si>
  <si>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</si>
  <si>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</si>
  <si>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</si>
  <si>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</si>
  <si>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</si>
  <si>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</si>
  <si>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</si>
  <si>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</si>
  <si>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</si>
  <si>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</si>
  <si>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</si>
  <si>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</si>
  <si>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</si>
  <si>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</si>
  <si>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</si>
  <si>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</si>
  <si>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</si>
  <si>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</si>
  <si>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</si>
  <si>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</si>
  <si>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</si>
  <si>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</si>
  <si>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</si>
  <si>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</si>
  <si>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</si>
  <si>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</si>
  <si>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</si>
  <si>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</si>
  <si>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</si>
  <si>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</si>
  <si>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</si>
  <si>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</si>
  <si>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</si>
  <si>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</si>
  <si>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</si>
  <si>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</si>
  <si>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</si>
  <si>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</si>
  <si>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</si>
  <si>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</si>
  <si>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</si>
  <si>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</si>
  <si>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</si>
  <si>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</si>
  <si>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</si>
  <si>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</si>
  <si>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</si>
  <si>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</si>
  <si>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</si>
  <si>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</si>
  <si>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</si>
  <si>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</si>
  <si>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</si>
  <si>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</si>
  <si>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</si>
  <si>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</si>
  <si>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</si>
  <si>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</si>
  <si>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</si>
  <si>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</si>
  <si>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</si>
  <si>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</si>
  <si>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</si>
  <si>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</si>
  <si>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</si>
  <si>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</si>
  <si>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</si>
  <si>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</si>
  <si>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</si>
  <si>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</si>
  <si>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</si>
  <si>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</si>
  <si>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</si>
  <si>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</si>
  <si>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</si>
  <si>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</si>
  <si>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</si>
  <si>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</si>
  <si>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</si>
  <si>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</si>
  <si>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</si>
  <si>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</si>
  <si>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</si>
  <si>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</si>
  <si>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</si>
  <si>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</si>
  <si>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</si>
  <si>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</si>
  <si>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</si>
  <si>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</si>
  <si>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</si>
  <si>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</si>
  <si>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</si>
  <si>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</si>
  <si>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</si>
  <si>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</si>
  <si>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</si>
  <si>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</si>
  <si>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</si>
  <si>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</si>
  <si>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</si>
  <si>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</si>
  <si>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</si>
  <si>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</si>
  <si>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</si>
  <si>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</si>
  <si>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</si>
  <si>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</si>
  <si>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</si>
  <si>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</si>
  <si>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</si>
  <si>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</si>
  <si>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</si>
  <si>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</si>
  <si>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</si>
  <si>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</si>
  <si>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</si>
  <si>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</si>
  <si>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</si>
  <si>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</si>
  <si>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</si>
  <si>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</si>
  <si>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</si>
  <si>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</si>
  <si>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</si>
  <si>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</si>
  <si>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</si>
  <si>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</si>
  <si>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</si>
  <si>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</si>
  <si>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</si>
  <si>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</si>
  <si>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</si>
  <si>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</si>
  <si>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</si>
  <si>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</si>
  <si>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</si>
  <si>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</si>
  <si>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</si>
  <si>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</si>
  <si>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</si>
  <si>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</si>
  <si>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</si>
  <si>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</si>
  <si>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</si>
  <si>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</si>
  <si>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</si>
  <si>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</si>
  <si>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</si>
  <si>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</si>
  <si>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</si>
  <si>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</si>
  <si>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</si>
  <si>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</si>
  <si>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</si>
  <si>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</si>
  <si>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</si>
  <si>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</si>
  <si>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</si>
  <si>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</si>
  <si>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</si>
  <si>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</si>
  <si>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</si>
  <si>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</si>
  <si>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</si>
  <si>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</si>
  <si>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</si>
  <si>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</si>
  <si>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</si>
  <si>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</si>
  <si>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</si>
  <si>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</si>
  <si>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</si>
  <si>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</si>
  <si>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</si>
  <si>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</si>
  <si>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</si>
  <si>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</si>
  <si>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</si>
  <si>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</si>
  <si>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</si>
  <si>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</si>
  <si>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</si>
  <si>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</si>
  <si>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</si>
  <si>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</si>
  <si>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</si>
  <si>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</si>
  <si>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</si>
  <si>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</si>
  <si>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</si>
  <si>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</si>
  <si>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</si>
  <si>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</si>
  <si>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</si>
  <si>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</si>
  <si>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</si>
  <si>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</si>
  <si>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</si>
  <si>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</si>
  <si>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</si>
  <si>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</si>
  <si>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</si>
  <si>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</si>
  <si>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</si>
  <si>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</si>
  <si>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</si>
  <si>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</si>
  <si>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</si>
  <si>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</si>
  <si>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</si>
  <si>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</si>
  <si>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</si>
  <si>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</si>
  <si>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</si>
  <si>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</si>
  <si>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</si>
  <si>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</si>
  <si>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</si>
  <si>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</si>
  <si>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</si>
  <si>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</si>
  <si>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</si>
  <si>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</si>
  <si>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</si>
  <si>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</si>
  <si>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</si>
  <si>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</si>
  <si>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</si>
  <si>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</si>
  <si>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</si>
  <si>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</si>
  <si>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</si>
  <si>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</si>
  <si>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</si>
  <si>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</si>
  <si>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</si>
  <si>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</si>
  <si>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</si>
  <si>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</si>
  <si>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</si>
  <si>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</si>
  <si>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</si>
  <si>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</si>
  <si>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</si>
  <si>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</si>
  <si>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</si>
  <si>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</si>
  <si>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</si>
  <si>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</si>
  <si>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</si>
  <si>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</si>
  <si>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</si>
  <si>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</si>
  <si>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</si>
  <si>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</si>
  <si>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</si>
  <si>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</si>
  <si>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</si>
  <si>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</si>
  <si>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</si>
  <si>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</si>
  <si>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</si>
  <si>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</si>
  <si>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</si>
  <si>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</si>
  <si>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</si>
  <si>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</si>
  <si>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</si>
  <si>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</si>
  <si>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</si>
  <si>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</si>
  <si>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</si>
  <si>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</si>
  <si>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</si>
  <si>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</si>
  <si>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</si>
  <si>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</si>
  <si>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</si>
  <si>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</si>
  <si>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</si>
  <si>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</si>
  <si>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</si>
  <si>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</si>
  <si>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</si>
  <si>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</si>
  <si>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</si>
  <si>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</si>
  <si>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</si>
  <si>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</si>
  <si>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</si>
  <si>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</si>
  <si>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</si>
  <si>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</si>
  <si>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</si>
  <si>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</si>
  <si>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</si>
  <si>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</si>
  <si>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</si>
  <si>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</si>
  <si>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</si>
  <si>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</si>
  <si>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</si>
  <si>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</si>
  <si>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</si>
  <si>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</si>
  <si>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</si>
  <si>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</si>
  <si>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</si>
  <si>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</si>
  <si>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</si>
  <si>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</si>
  <si>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</si>
  <si>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</si>
  <si>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</si>
  <si>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</si>
  <si>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</si>
  <si>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</si>
  <si>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</si>
  <si>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</si>
  <si>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</si>
  <si>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</si>
  <si>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</si>
  <si>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</si>
  <si>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</si>
  <si>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</si>
  <si>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</si>
  <si>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</si>
  <si>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</si>
  <si>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</si>
  <si>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</si>
  <si>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</si>
  <si>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</si>
  <si>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</si>
  <si>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</si>
  <si>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</si>
  <si>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</si>
  <si>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</si>
  <si>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</si>
  <si>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</si>
  <si>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</si>
  <si>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</si>
  <si>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</si>
  <si>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</si>
  <si>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</si>
  <si>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</si>
  <si>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</si>
  <si>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</si>
  <si>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</si>
  <si>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</si>
  <si>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</si>
  <si>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</si>
  <si>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</si>
  <si>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</si>
  <si>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</si>
  <si>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</si>
  <si>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</si>
  <si>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</si>
  <si>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</si>
  <si>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</si>
  <si>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</si>
  <si>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</si>
  <si>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</si>
  <si>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</si>
  <si>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</si>
  <si>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</si>
  <si>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</si>
  <si>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</si>
  <si>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</si>
  <si>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</si>
  <si>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</si>
  <si>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</si>
  <si>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</si>
  <si>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</si>
  <si>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</si>
  <si>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</si>
  <si>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</si>
  <si>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</si>
  <si>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</si>
  <si>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</si>
  <si>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</si>
  <si>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</si>
  <si>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</si>
  <si>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</si>
  <si>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</si>
  <si>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</si>
  <si>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</si>
  <si>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</si>
  <si>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</si>
  <si>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</si>
  <si>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</si>
  <si>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</si>
  <si>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</si>
  <si>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</si>
  <si>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</si>
  <si>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</si>
  <si>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</si>
  <si>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</si>
  <si>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</si>
  <si>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</si>
  <si>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</si>
  <si>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</si>
  <si>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</si>
  <si>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</si>
  <si>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</si>
  <si>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</si>
  <si>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</si>
  <si>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</si>
  <si>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</si>
  <si>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</si>
  <si>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</si>
  <si>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</si>
  <si>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</si>
  <si>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</si>
  <si>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</si>
  <si>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</si>
  <si>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</si>
  <si>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</si>
  <si>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</si>
  <si>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</si>
  <si>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</si>
  <si>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</si>
  <si>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</si>
  <si>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</si>
  <si>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</si>
  <si>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</si>
  <si>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</si>
  <si>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</si>
  <si>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</si>
  <si>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</si>
  <si>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</si>
  <si>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</si>
  <si>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</si>
  <si>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</si>
  <si>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</si>
  <si>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</si>
  <si>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</si>
  <si>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</si>
  <si>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</si>
  <si>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</si>
  <si>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</si>
  <si>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</si>
  <si>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</si>
  <si>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</si>
  <si>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</si>
  <si>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</si>
  <si>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</si>
  <si>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</si>
  <si>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</si>
  <si>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</si>
  <si>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</si>
  <si>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</si>
  <si>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</si>
  <si>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</si>
  <si>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</si>
  <si>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</si>
  <si>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</si>
  <si>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</si>
  <si>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</si>
  <si>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</si>
  <si>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</si>
  <si>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</si>
  <si>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</si>
  <si>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</si>
  <si>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</si>
  <si>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</si>
  <si>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</si>
  <si>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</si>
  <si>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</si>
  <si>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</si>
  <si>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</si>
  <si>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</si>
  <si>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</si>
  <si>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</si>
  <si>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</si>
  <si>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</si>
  <si>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</si>
  <si>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</si>
  <si>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</si>
  <si>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</si>
  <si>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</si>
  <si>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</si>
  <si>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</si>
  <si>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</si>
  <si>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</si>
  <si>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</si>
  <si>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</si>
  <si>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</si>
  <si>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</si>
  <si>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</si>
  <si>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</si>
  <si>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</si>
  <si>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</si>
  <si>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</si>
  <si>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</si>
  <si>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</si>
  <si>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</si>
  <si>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</si>
  <si>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</si>
  <si>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</si>
  <si>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</si>
  <si>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</si>
  <si>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</si>
  <si>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</si>
  <si>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</si>
  <si>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</si>
  <si>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</si>
  <si>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</si>
  <si>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</si>
  <si>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</si>
  <si>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</si>
  <si>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</si>
  <si>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</si>
  <si>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</si>
  <si>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</si>
  <si>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</si>
  <si>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</si>
  <si>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</si>
  <si>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</si>
  <si>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</si>
  <si>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</si>
  <si>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</si>
  <si>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</si>
  <si>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</si>
  <si>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</si>
  <si>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</si>
  <si>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</si>
  <si>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</si>
  <si>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</si>
  <si>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</si>
  <si>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</si>
  <si>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</si>
  <si>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</si>
  <si>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</si>
  <si>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</si>
  <si>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</si>
  <si>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</si>
  <si>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</si>
  <si>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</si>
  <si>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</si>
  <si>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</si>
  <si>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</si>
  <si>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</si>
  <si>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</si>
  <si>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</si>
  <si>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</si>
  <si>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</si>
  <si>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</si>
  <si>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</si>
  <si>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</si>
  <si>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</si>
  <si>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</si>
  <si>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</si>
  <si>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</si>
  <si>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</si>
  <si>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</si>
  <si>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</si>
  <si>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</si>
  <si>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</si>
  <si>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</si>
  <si>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</si>
  <si>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</si>
  <si>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</si>
  <si>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</si>
  <si>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</si>
  <si>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</si>
  <si>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</si>
  <si>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</si>
  <si>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</si>
  <si>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</si>
  <si>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</si>
  <si>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</si>
  <si>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</si>
  <si>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</si>
  <si>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</si>
  <si>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</si>
  <si>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</si>
  <si>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</si>
  <si>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</si>
  <si>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</si>
  <si>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</si>
  <si>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</si>
  <si>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</si>
  <si>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</si>
  <si>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</si>
  <si>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</si>
  <si>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</si>
  <si>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</si>
  <si>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</si>
  <si>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</si>
  <si>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</si>
  <si>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</si>
  <si>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</si>
  <si>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</si>
  <si>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</si>
  <si>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</si>
  <si>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</si>
  <si>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</si>
  <si>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</si>
  <si>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</si>
  <si>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</si>
  <si>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</si>
  <si>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</si>
  <si>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</si>
  <si>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</si>
  <si>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</si>
  <si>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</si>
  <si>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</si>
  <si>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</si>
  <si>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</si>
  <si>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</si>
  <si>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</si>
  <si>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</si>
  <si>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</si>
  <si>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</si>
  <si>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</si>
  <si>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</si>
  <si>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</si>
  <si>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</si>
  <si>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</si>
  <si>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</si>
  <si>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</si>
  <si>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</si>
  <si>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</si>
  <si>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</si>
  <si>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</si>
  <si>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</si>
  <si>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</si>
  <si>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</si>
  <si>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</si>
  <si>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</si>
  <si>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</si>
  <si>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</si>
  <si>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</si>
  <si>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</si>
  <si>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</si>
  <si>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</si>
  <si>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</si>
  <si>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</si>
  <si>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</si>
  <si>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</si>
  <si>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</si>
  <si>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</si>
  <si>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</si>
  <si>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</si>
  <si>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</si>
  <si>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</si>
  <si>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</si>
  <si>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</si>
  <si>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</si>
  <si>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</si>
  <si>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</si>
  <si>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</si>
  <si>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</si>
  <si>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</si>
  <si>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</si>
  <si>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</si>
  <si>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</si>
  <si>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</si>
  <si>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</si>
  <si>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</si>
  <si>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</si>
  <si>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</si>
  <si>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</si>
  <si>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</si>
  <si>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</si>
  <si>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</si>
  <si>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</si>
  <si>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</si>
  <si>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</si>
  <si>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</si>
  <si>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</si>
  <si>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</si>
  <si>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</si>
  <si>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</si>
  <si>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</si>
  <si>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</si>
  <si>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</si>
  <si>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</si>
  <si>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</si>
  <si>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</si>
  <si>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</si>
  <si>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</si>
  <si>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</si>
  <si>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</si>
  <si>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</si>
  <si>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</si>
  <si>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</si>
  <si>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</si>
  <si>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</si>
  <si>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</si>
  <si>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</si>
  <si>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</si>
  <si>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</si>
  <si>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</si>
  <si>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</si>
  <si>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</si>
  <si>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</si>
  <si>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</si>
  <si>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</si>
  <si>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</si>
  <si>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</si>
  <si>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</si>
  <si>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</si>
  <si>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</si>
  <si>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</si>
  <si>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</si>
  <si>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</si>
  <si>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</si>
  <si>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</si>
  <si>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</si>
  <si>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</si>
  <si>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</si>
  <si>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</si>
  <si>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</si>
  <si>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</si>
  <si>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</si>
  <si>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</si>
  <si>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</si>
  <si>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</si>
  <si>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</si>
  <si>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</si>
  <si>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</si>
  <si>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</si>
  <si>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</si>
  <si>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</si>
  <si>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</si>
  <si>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</si>
  <si>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</si>
  <si>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</si>
  <si>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</si>
  <si>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</si>
  <si>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</si>
  <si>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</si>
  <si>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</si>
  <si>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</si>
  <si>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</si>
  <si>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</si>
  <si>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</si>
  <si>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</si>
  <si>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</si>
  <si>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</si>
  <si>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</si>
  <si>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</si>
  <si>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</si>
  <si>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</si>
  <si>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</si>
  <si>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</si>
  <si>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</si>
  <si>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</si>
  <si>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</si>
  <si>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</si>
  <si>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</si>
  <si>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</si>
  <si>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</si>
  <si>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</si>
  <si>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</si>
  <si>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</si>
  <si>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</si>
  <si>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</si>
  <si>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</si>
  <si>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</si>
  <si>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</si>
  <si>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</si>
  <si>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</si>
  <si>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</si>
  <si>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</si>
  <si>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</si>
  <si>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</si>
  <si>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</si>
  <si>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</si>
  <si>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</si>
  <si>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</si>
  <si>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</si>
  <si>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</si>
  <si>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</si>
  <si>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</si>
  <si>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</si>
  <si>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</si>
  <si>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</si>
  <si>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</si>
  <si>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</si>
  <si>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</si>
  <si>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</si>
  <si>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</si>
  <si>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</si>
  <si>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</si>
  <si>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</si>
  <si>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</si>
  <si>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</si>
  <si>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</si>
  <si>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</si>
  <si>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</si>
  <si>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</si>
  <si>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</si>
  <si>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</si>
  <si>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</si>
  <si>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</si>
  <si>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</si>
  <si>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</si>
  <si>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</si>
  <si>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</si>
  <si>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</si>
  <si>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</si>
  <si>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</si>
  <si>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</si>
  <si>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</si>
  <si>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</si>
  <si>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</si>
  <si>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</si>
  <si>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</si>
  <si>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</si>
  <si>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</si>
  <si>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</si>
  <si>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</si>
  <si>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</si>
  <si>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</si>
  <si>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</si>
  <si>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</si>
  <si>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</si>
  <si>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</si>
  <si>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</si>
  <si>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</si>
  <si>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</si>
  <si>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</si>
  <si>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</si>
  <si>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</si>
  <si>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</si>
  <si>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</si>
  <si>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</si>
  <si>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</si>
  <si>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</si>
  <si>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</si>
  <si>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</si>
  <si>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</si>
  <si>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</si>
  <si>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</si>
  <si>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</si>
  <si>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</si>
  <si>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</si>
  <si>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</si>
  <si>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</si>
  <si>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</si>
  <si>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</si>
  <si>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</si>
  <si>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</si>
  <si>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</si>
  <si>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</si>
  <si>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</si>
  <si>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</si>
  <si>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</si>
  <si>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</si>
  <si>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</si>
  <si>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</si>
  <si>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</si>
  <si>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</si>
  <si>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</si>
  <si>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</si>
  <si>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</si>
  <si>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</si>
  <si>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</si>
  <si>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</si>
  <si>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</si>
  <si>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</si>
  <si>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</si>
  <si>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</si>
  <si>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</si>
  <si>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</si>
  <si>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</si>
  <si>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</si>
  <si>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</si>
  <si>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</si>
  <si>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</si>
  <si>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</si>
  <si>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</si>
  <si>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</si>
  <si>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</si>
  <si>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</si>
  <si>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</si>
  <si>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</si>
  <si>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</si>
  <si>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</si>
  <si>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</si>
  <si>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</si>
  <si>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</si>
  <si>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</si>
  <si>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</si>
  <si>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</si>
  <si>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</si>
  <si>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</si>
  <si>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</si>
  <si>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</si>
  <si>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</si>
  <si>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</si>
  <si>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</si>
  <si>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</si>
  <si>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</si>
  <si>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</si>
  <si>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</si>
  <si>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</si>
  <si>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</si>
  <si>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</si>
  <si>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</si>
  <si>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</si>
  <si>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</si>
  <si>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</si>
  <si>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</si>
  <si>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</si>
  <si>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</si>
  <si>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</si>
  <si>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</si>
  <si>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</si>
  <si>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</si>
  <si>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</si>
  <si>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</si>
  <si>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</si>
  <si>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</si>
  <si>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</si>
  <si>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</si>
  <si>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</si>
  <si>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</si>
  <si>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</si>
  <si>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</si>
  <si>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</si>
  <si>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</si>
  <si>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</si>
  <si>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</si>
  <si>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</si>
  <si>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</si>
  <si>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</si>
  <si>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</si>
  <si>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</si>
  <si>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</si>
  <si>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</si>
  <si>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</si>
  <si>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</si>
  <si>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</si>
  <si>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</si>
  <si>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</si>
  <si>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</si>
  <si>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</si>
  <si>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</si>
  <si>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</si>
  <si>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</si>
  <si>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</si>
  <si>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</si>
  <si>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</si>
  <si>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</si>
  <si>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</si>
  <si>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</si>
  <si>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</si>
  <si>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</si>
  <si>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</si>
  <si>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</si>
  <si>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</si>
  <si>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</si>
  <si>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</si>
  <si>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</si>
  <si>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</si>
  <si>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</si>
  <si>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</si>
  <si>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</si>
  <si>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</si>
  <si>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</si>
  <si>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</si>
  <si>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</si>
  <si>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</si>
  <si>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</si>
  <si>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</si>
  <si>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</si>
  <si>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</si>
  <si>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</si>
  <si>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</si>
  <si>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</si>
  <si>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</si>
  <si>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</si>
  <si>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</si>
  <si>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</si>
  <si>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</si>
  <si>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</si>
  <si>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</si>
  <si>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</si>
  <si>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</si>
  <si>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</si>
  <si>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</si>
  <si>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</si>
  <si>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</si>
  <si>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</si>
  <si>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</si>
  <si>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</si>
  <si>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</si>
  <si>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</si>
  <si>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</si>
  <si>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</si>
  <si>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</si>
  <si>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</si>
  <si>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</si>
  <si>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</si>
  <si>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</si>
  <si>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</si>
  <si>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</si>
  <si>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</si>
  <si>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</si>
  <si>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</si>
  <si>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</si>
  <si>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</si>
  <si>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</si>
  <si>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</si>
  <si>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</si>
  <si>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</si>
  <si>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</si>
  <si>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</si>
  <si>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</si>
  <si>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</si>
  <si>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</si>
  <si>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</si>
  <si>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</si>
  <si>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</si>
  <si>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</si>
  <si>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</si>
  <si>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</si>
  <si>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</si>
  <si>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</si>
  <si>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</si>
  <si>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</si>
  <si>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</si>
  <si>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</si>
  <si>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</si>
  <si>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</si>
  <si>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</si>
  <si>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</si>
  <si>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</si>
  <si>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</si>
  <si>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</si>
  <si>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</si>
  <si>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</si>
  <si>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</si>
  <si>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</si>
  <si>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</si>
  <si>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</si>
  <si>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</si>
  <si>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</si>
  <si>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</si>
  <si>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</si>
  <si>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</si>
  <si>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</si>
  <si>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</si>
  <si>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</si>
  <si>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</si>
  <si>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</si>
  <si>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</si>
  <si>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</si>
  <si>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</si>
  <si>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</si>
  <si>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</si>
  <si>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</si>
  <si>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</si>
  <si>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</si>
  <si>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</si>
  <si>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</si>
  <si>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</si>
  <si>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</si>
  <si>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</si>
  <si>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</si>
  <si>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</si>
  <si>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</si>
  <si>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</si>
  <si>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</si>
  <si>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</si>
  <si>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</si>
  <si>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</si>
  <si>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</si>
  <si>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</si>
  <si>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</si>
  <si>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</si>
  <si>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</si>
  <si>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</si>
  <si>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</si>
  <si>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</si>
  <si>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</si>
  <si>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</si>
  <si>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</si>
  <si>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</si>
  <si>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</si>
  <si>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</si>
  <si>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</si>
  <si>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</si>
  <si>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</si>
  <si>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</si>
  <si>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</si>
  <si>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</si>
  <si>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</si>
  <si>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</si>
  <si>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</si>
  <si>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</si>
  <si>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</si>
  <si>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</si>
  <si>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</si>
  <si>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</si>
  <si>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</si>
  <si>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</si>
  <si>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</si>
  <si>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</si>
  <si>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</si>
  <si>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</si>
  <si>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</si>
  <si>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</si>
  <si>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</si>
  <si>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</si>
  <si>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</si>
  <si>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</si>
  <si>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</si>
  <si>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</si>
  <si>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</si>
  <si>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</si>
  <si>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</si>
  <si>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</si>
  <si>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</si>
  <si>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</si>
  <si>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</si>
  <si>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</si>
  <si>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</si>
  <si>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</si>
  <si>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</si>
  <si>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</si>
  <si>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</si>
  <si>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</si>
  <si>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</si>
  <si>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</si>
  <si>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</si>
  <si>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</si>
  <si>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</si>
  <si>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</si>
  <si>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</si>
  <si>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</si>
  <si>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</si>
  <si>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</si>
  <si>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</si>
  <si>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</si>
  <si>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</si>
  <si>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</si>
  <si>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</si>
  <si>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</si>
  <si>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</si>
  <si>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</si>
  <si>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</si>
  <si>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</si>
  <si>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</si>
  <si>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</si>
  <si>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</si>
  <si>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</si>
  <si>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</si>
  <si>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</si>
  <si>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</si>
  <si>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</si>
  <si>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</si>
  <si>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</si>
  <si>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</si>
  <si>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</si>
  <si>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</si>
  <si>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</si>
  <si>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</si>
  <si>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</si>
  <si>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</si>
  <si>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</si>
  <si>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</si>
  <si>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</si>
  <si>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</si>
  <si>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</si>
  <si>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</si>
  <si>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</si>
  <si>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</si>
  <si>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</si>
  <si>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</si>
  <si>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</si>
  <si>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</si>
  <si>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</si>
  <si>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</si>
  <si>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</si>
  <si>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</si>
  <si>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</si>
  <si>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</si>
  <si>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</si>
  <si>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</si>
  <si>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</si>
  <si>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</si>
  <si>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</si>
  <si>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</si>
  <si>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</si>
  <si>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</si>
  <si>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</si>
  <si>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</si>
  <si>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</si>
  <si>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</si>
  <si>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</si>
  <si>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</si>
  <si>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</si>
  <si>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</si>
  <si>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</si>
  <si>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</si>
  <si>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</si>
  <si>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</si>
  <si>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</si>
  <si>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</si>
  <si>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</si>
  <si>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</si>
  <si>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</si>
  <si>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</si>
  <si>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</si>
  <si>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</si>
  <si>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</si>
  <si>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</si>
  <si>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</si>
  <si>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</si>
  <si>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</si>
  <si>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</si>
  <si>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</si>
  <si>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</si>
  <si>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</si>
  <si>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</si>
  <si>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</si>
  <si>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</si>
  <si>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</si>
  <si>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</si>
  <si>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</si>
  <si>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</si>
  <si>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</si>
  <si>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</si>
  <si>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</si>
  <si>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</si>
  <si>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</si>
  <si>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</si>
  <si>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</si>
  <si>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</si>
  <si>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</si>
  <si>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</si>
  <si>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</si>
  <si>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</si>
  <si>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</si>
  <si>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</si>
  <si>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</si>
  <si>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</si>
  <si>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</si>
  <si>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</si>
  <si>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</si>
  <si>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</si>
  <si>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</si>
  <si>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</si>
  <si>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</si>
  <si>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</si>
  <si>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</si>
  <si>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</si>
  <si>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</si>
  <si>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</si>
  <si>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</si>
  <si>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</si>
  <si>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</si>
  <si>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</si>
  <si>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</si>
  <si>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</si>
  <si>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</si>
  <si>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</si>
  <si>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</si>
  <si>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</si>
  <si>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</si>
  <si>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</si>
  <si>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</si>
  <si>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</si>
  <si>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</si>
  <si>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</si>
  <si>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</si>
  <si>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</si>
  <si>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</si>
  <si>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</si>
  <si>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</si>
  <si>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</si>
  <si>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</si>
  <si>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</si>
  <si>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</si>
  <si>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</si>
  <si>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</si>
  <si>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</si>
  <si>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</si>
  <si>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</si>
  <si>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</si>
  <si>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</si>
  <si>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</si>
  <si>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</si>
  <si>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</si>
  <si>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</si>
  <si>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</si>
  <si>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</si>
  <si>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</si>
  <si>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</si>
  <si>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</si>
  <si>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</si>
  <si>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</si>
  <si>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</si>
  <si>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</si>
  <si>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</si>
  <si>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</si>
  <si>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</si>
  <si>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</si>
  <si>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</si>
  <si>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</si>
  <si>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</si>
  <si>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</si>
  <si>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</si>
  <si>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</si>
  <si>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</si>
  <si>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</si>
  <si>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</si>
  <si>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</si>
  <si>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</si>
  <si>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</si>
  <si>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</si>
  <si>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</si>
  <si>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</si>
  <si>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</si>
  <si>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</si>
  <si>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</si>
  <si>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</si>
  <si>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</si>
  <si>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</si>
  <si>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</si>
  <si>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</si>
  <si>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</si>
  <si>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</si>
  <si>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</si>
  <si>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</si>
  <si>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</si>
  <si>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</si>
  <si>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</si>
  <si>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</si>
  <si>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</si>
  <si>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</si>
  <si>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</si>
  <si>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</si>
  <si>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</si>
  <si>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</si>
  <si>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</si>
  <si>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</si>
  <si>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</si>
  <si>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</si>
  <si>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</si>
  <si>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</si>
  <si>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</si>
  <si>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</si>
  <si>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</si>
  <si>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</si>
  <si>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</si>
  <si>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</si>
  <si>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</si>
  <si>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</si>
  <si>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</si>
  <si>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</si>
  <si>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</si>
  <si>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</si>
  <si>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</si>
  <si>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</si>
  <si>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</si>
  <si>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</si>
  <si>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</si>
  <si>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</si>
  <si>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</si>
  <si>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</si>
  <si>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</si>
  <si>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</si>
  <si>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</si>
  <si>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</si>
  <si>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</si>
  <si>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</si>
  <si>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</si>
  <si>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</si>
  <si>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</si>
  <si>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</si>
  <si>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</si>
  <si>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</si>
  <si>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</si>
  <si>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</si>
  <si>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</si>
  <si>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</si>
  <si>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</si>
  <si>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</si>
  <si>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</si>
  <si>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</si>
  <si>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</si>
  <si>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</si>
  <si>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</si>
  <si>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</si>
  <si>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</si>
  <si>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</si>
  <si>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</si>
  <si>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</si>
  <si>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</si>
  <si>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</si>
  <si>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</si>
  <si>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</si>
  <si>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</si>
  <si>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</si>
  <si>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</si>
  <si>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</si>
  <si>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</si>
  <si>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</si>
  <si>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</si>
  <si>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</si>
  <si>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</si>
  <si>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</si>
  <si>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</si>
  <si>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</si>
  <si>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</si>
  <si>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</si>
  <si>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</si>
  <si>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</si>
  <si>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</si>
  <si>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</si>
  <si>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</si>
  <si>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</si>
  <si>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</si>
  <si>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</si>
  <si>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</si>
  <si>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</si>
  <si>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</si>
  <si>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</si>
  <si>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</si>
  <si>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</si>
  <si>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</si>
  <si>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</si>
  <si>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</si>
  <si>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</si>
  <si>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</si>
  <si>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</si>
  <si>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</si>
  <si>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</si>
  <si>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</si>
  <si>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</si>
  <si>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</si>
  <si>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</si>
  <si>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</si>
  <si>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</si>
  <si>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</si>
  <si>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</si>
  <si>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</si>
  <si>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</si>
  <si>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</si>
  <si>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</si>
  <si>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</si>
  <si>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</si>
  <si>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</si>
  <si>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</si>
  <si>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</si>
  <si>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</si>
  <si>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</si>
  <si>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</si>
  <si>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</si>
  <si>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</si>
  <si>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</si>
  <si>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</si>
  <si>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</si>
  <si>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</si>
  <si>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</si>
  <si>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</si>
  <si>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</si>
  <si>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</si>
  <si>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</si>
  <si>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</si>
  <si>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</si>
  <si>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</si>
  <si>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</si>
  <si>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</si>
  <si>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</si>
  <si>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</si>
  <si>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</si>
  <si>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</si>
  <si>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</si>
  <si>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</si>
  <si>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</si>
  <si>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</si>
  <si>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</si>
  <si>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</si>
  <si>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</si>
  <si>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</si>
  <si>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</si>
  <si>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</si>
  <si>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</si>
  <si>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</si>
  <si>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</si>
  <si>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</si>
  <si>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</si>
  <si>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</si>
  <si>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</si>
  <si>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</si>
  <si>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</si>
  <si>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</si>
  <si>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</si>
  <si>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</si>
  <si>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</si>
  <si>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</si>
  <si>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</si>
  <si>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</si>
  <si>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</si>
  <si>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</si>
  <si>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</si>
  <si>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</si>
  <si>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</si>
  <si>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</si>
  <si>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</si>
  <si>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</si>
  <si>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</si>
  <si>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</si>
  <si>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</si>
  <si>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</si>
  <si>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</si>
  <si>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</si>
  <si>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</si>
  <si>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</si>
  <si>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</si>
  <si>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</si>
  <si>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</si>
  <si>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</si>
  <si>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</si>
  <si>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</si>
  <si>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</si>
  <si>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</si>
  <si>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</si>
  <si>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</si>
  <si>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</si>
  <si>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</si>
  <si>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</si>
  <si>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</si>
  <si>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</si>
  <si>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</si>
  <si>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</si>
  <si>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</si>
  <si>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</si>
  <si>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</si>
  <si>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</si>
  <si>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</si>
  <si>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</si>
  <si>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</si>
  <si>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</si>
  <si>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</si>
  <si>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</si>
  <si>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</si>
  <si>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</si>
  <si>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</si>
  <si>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</si>
  <si>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</si>
  <si>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</si>
  <si>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</si>
  <si>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</si>
  <si>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</si>
  <si>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</si>
  <si>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</si>
  <si>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</si>
  <si>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</si>
  <si>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</si>
  <si>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</si>
  <si>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</si>
  <si>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</si>
  <si>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</si>
  <si>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</si>
  <si>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</si>
  <si>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</si>
  <si>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</si>
  <si>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</si>
  <si>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</si>
  <si>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</si>
  <si>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</si>
  <si>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</si>
  <si>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</si>
  <si>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</si>
  <si>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</si>
  <si>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</si>
  <si>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</si>
  <si>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</si>
  <si>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</si>
  <si>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</si>
  <si>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</si>
  <si>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</si>
  <si>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</si>
  <si>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</si>
  <si>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</si>
  <si>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</si>
  <si>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</si>
  <si>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</si>
  <si>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</si>
  <si>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</si>
  <si>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</si>
  <si>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</si>
  <si>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</si>
  <si>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</si>
  <si>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</si>
  <si>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</si>
  <si>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</si>
  <si>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</si>
  <si>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</si>
  <si>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</si>
  <si>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</si>
  <si>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</si>
  <si>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</si>
  <si>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</si>
  <si>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</si>
  <si>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</si>
  <si>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</si>
  <si>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</si>
  <si>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</si>
  <si>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</si>
  <si>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</si>
  <si>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</si>
  <si>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</si>
  <si>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</si>
  <si>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</si>
  <si>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</si>
  <si>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</si>
  <si>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</si>
  <si>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</si>
  <si>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</si>
  <si>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</si>
  <si>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</si>
  <si>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</si>
  <si>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</si>
  <si>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</si>
  <si>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</si>
  <si>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</si>
  <si>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</si>
  <si>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</si>
  <si>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</si>
  <si>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</si>
  <si>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</si>
  <si>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</si>
  <si>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</si>
  <si>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</si>
  <si>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</si>
  <si>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</si>
  <si>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</si>
  <si>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</si>
  <si>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</si>
  <si>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</si>
  <si>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</si>
  <si>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</si>
  <si>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</si>
  <si>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</si>
  <si>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</si>
  <si>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</si>
  <si>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</si>
  <si>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</si>
  <si>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</si>
  <si>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</si>
  <si>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</si>
  <si>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</si>
  <si>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</si>
  <si>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</si>
  <si>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</si>
  <si>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</si>
  <si>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</si>
  <si>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</si>
  <si>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</si>
  <si>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</si>
  <si>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</si>
  <si>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</si>
  <si>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</si>
  <si>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</si>
  <si>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</si>
  <si>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</si>
  <si>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</si>
  <si>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</si>
  <si>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</si>
  <si>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</si>
  <si>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</si>
  <si>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</si>
  <si>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</si>
  <si>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</si>
  <si>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</si>
  <si>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</si>
  <si>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</si>
  <si>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</si>
  <si>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</si>
  <si>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</si>
  <si>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</si>
  <si>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</si>
  <si>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</si>
  <si>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</si>
  <si>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</si>
  <si>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</si>
  <si>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</si>
  <si>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</si>
  <si>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</si>
  <si>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</si>
  <si>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</si>
  <si>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</si>
  <si>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</si>
  <si>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</si>
  <si>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</si>
  <si>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</si>
  <si>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</si>
  <si>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</si>
  <si>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</si>
  <si>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</si>
  <si>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</si>
  <si>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</si>
  <si>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</si>
  <si>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</si>
  <si>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</si>
  <si>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</si>
  <si>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</si>
  <si>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</si>
  <si>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</si>
  <si>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</si>
  <si>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</si>
  <si>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</si>
  <si>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</si>
  <si>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</si>
  <si>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</si>
  <si>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</si>
  <si>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</si>
  <si>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</si>
  <si>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</si>
  <si>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</si>
  <si>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</si>
  <si>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</si>
  <si>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</si>
  <si>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</si>
  <si>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</si>
  <si>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</si>
  <si>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</si>
  <si>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</si>
  <si>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</si>
  <si>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</si>
  <si>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</si>
  <si>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</si>
  <si>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</si>
  <si>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</si>
  <si>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</si>
  <si>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</si>
  <si>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</si>
  <si>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</si>
  <si>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</si>
  <si>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</si>
  <si>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</si>
  <si>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</si>
  <si>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</si>
  <si>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</si>
  <si>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</si>
  <si>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</si>
  <si>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</si>
  <si>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</si>
  <si>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</si>
  <si>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</si>
  <si>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</si>
  <si>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</si>
  <si>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</si>
  <si>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</si>
  <si>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</si>
  <si>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</si>
  <si>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</si>
  <si>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</si>
  <si>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</si>
  <si>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</si>
  <si>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</si>
  <si>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</si>
  <si>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</si>
  <si>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</si>
  <si>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</si>
  <si>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</si>
  <si>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</si>
  <si>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</si>
  <si>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</si>
  <si>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</si>
  <si>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</si>
  <si>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</si>
  <si>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</si>
  <si>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</si>
  <si>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</si>
  <si>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</si>
  <si>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</si>
  <si>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</si>
  <si>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</si>
  <si>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</si>
  <si>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</si>
  <si>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</si>
  <si>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</si>
  <si>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</si>
  <si>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</si>
  <si>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</si>
  <si>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</si>
  <si>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</si>
  <si>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</si>
  <si>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</si>
  <si>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</si>
  <si>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</si>
  <si>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</si>
  <si>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</si>
  <si>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</si>
  <si>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</si>
  <si>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</si>
  <si>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</si>
  <si>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</si>
  <si>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</si>
  <si>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</si>
  <si>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</si>
  <si>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</si>
  <si>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</si>
  <si>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</si>
  <si>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</si>
  <si>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</si>
  <si>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</si>
  <si>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</si>
  <si>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</si>
  <si>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</si>
  <si>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</si>
  <si>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</si>
  <si>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</si>
  <si>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</si>
  <si>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</si>
  <si>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</si>
  <si>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</si>
  <si>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</si>
  <si>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</si>
  <si>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</si>
  <si>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</si>
  <si>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</si>
  <si>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</si>
  <si>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</si>
  <si>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</si>
  <si>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</si>
  <si>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</si>
  <si>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</si>
  <si>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</si>
  <si>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</si>
  <si>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</si>
  <si>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</si>
  <si>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</si>
  <si>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</si>
  <si>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</si>
  <si>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</si>
  <si>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</si>
  <si>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</si>
  <si>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</si>
  <si>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</si>
  <si>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</si>
  <si>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</si>
  <si>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</si>
  <si>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</si>
  <si>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</si>
  <si>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</si>
  <si>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</si>
  <si>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</si>
  <si>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</si>
  <si>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</si>
  <si>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</si>
  <si>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</si>
  <si>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</si>
  <si>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</si>
  <si>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</si>
  <si>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</si>
  <si>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</si>
  <si>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</si>
  <si>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</si>
  <si>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</si>
  <si>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</si>
  <si>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</si>
  <si>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</si>
  <si>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</si>
  <si>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</si>
  <si>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</si>
  <si>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</si>
  <si>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</si>
  <si>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</si>
  <si>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</si>
  <si>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</si>
  <si>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</si>
  <si>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</si>
  <si>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</si>
  <si>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</si>
  <si>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</si>
  <si>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</si>
  <si>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</si>
  <si>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</si>
  <si>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</si>
  <si>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</si>
  <si>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</si>
  <si>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</si>
  <si>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</si>
  <si>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</si>
  <si>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</si>
  <si>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</si>
  <si>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</si>
  <si>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</si>
  <si>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</si>
  <si>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</si>
  <si>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</si>
  <si>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</si>
  <si>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</si>
  <si>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</si>
  <si>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</si>
  <si>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</si>
  <si>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</si>
  <si>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</si>
  <si>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</si>
  <si>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</si>
  <si>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</si>
  <si>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</si>
  <si>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</si>
  <si>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</si>
  <si>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</si>
  <si>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</si>
  <si>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</si>
  <si>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</si>
  <si>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</si>
  <si>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</si>
  <si>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</si>
  <si>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</si>
  <si>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</si>
  <si>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</si>
  <si>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</si>
  <si>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</si>
  <si>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</si>
  <si>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</si>
  <si>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</si>
  <si>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</si>
  <si>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</si>
  <si>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</si>
  <si>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</si>
  <si>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</si>
  <si>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</si>
  <si>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</si>
  <si>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</si>
  <si>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</si>
  <si>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</si>
  <si>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</si>
  <si>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</si>
  <si>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</si>
  <si>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</si>
  <si>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</si>
  <si>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</si>
  <si>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</si>
  <si>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</si>
  <si>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</si>
  <si>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</si>
  <si>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</si>
  <si>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</si>
  <si>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</si>
  <si>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</si>
  <si>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</si>
  <si>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</si>
  <si>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</si>
  <si>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</si>
  <si>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</si>
  <si>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</si>
  <si>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</si>
  <si>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</si>
  <si>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</si>
  <si>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</si>
  <si>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</si>
  <si>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</si>
  <si>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</si>
  <si>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</si>
  <si>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</si>
  <si>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</si>
  <si>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</si>
  <si>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</si>
  <si>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</si>
  <si>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</si>
  <si>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</si>
  <si>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</si>
  <si>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</si>
  <si>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</si>
  <si>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</si>
  <si>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</si>
  <si>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</si>
  <si>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</si>
  <si>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</si>
  <si>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</si>
  <si>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</si>
  <si>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</si>
  <si>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</si>
  <si>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</si>
  <si>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</si>
  <si>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</si>
  <si>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</si>
  <si>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</si>
  <si>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</si>
  <si>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</si>
  <si>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</si>
  <si>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</si>
  <si>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</si>
  <si>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</si>
  <si>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</si>
  <si>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</si>
  <si>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</si>
  <si>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</si>
  <si>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</si>
  <si>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</si>
  <si>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</si>
  <si>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</si>
  <si>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</si>
  <si>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</si>
  <si>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</si>
  <si>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</si>
  <si>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</si>
  <si>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</si>
  <si>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</si>
  <si>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</si>
  <si>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</si>
  <si>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</si>
  <si>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</si>
  <si>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</si>
  <si>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</si>
  <si>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</si>
  <si>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</si>
  <si>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</si>
  <si>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</si>
  <si>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</si>
  <si>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</si>
  <si>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</si>
  <si>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</si>
  <si>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</si>
  <si>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</si>
  <si>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</si>
  <si>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</si>
  <si>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</si>
  <si>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</si>
  <si>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</si>
  <si>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</si>
  <si>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</si>
  <si>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</si>
  <si>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</si>
  <si>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</si>
  <si>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</si>
  <si>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</si>
  <si>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</si>
  <si>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</si>
  <si>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</si>
  <si>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</si>
  <si>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</si>
  <si>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</si>
  <si>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</si>
  <si>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</si>
  <si>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</si>
  <si>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</si>
  <si>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</si>
  <si>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</si>
  <si>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</si>
  <si>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</si>
  <si>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</si>
  <si>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</si>
  <si>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</si>
  <si>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</si>
  <si>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</si>
  <si>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</si>
  <si>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</si>
  <si>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</si>
  <si>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</si>
  <si>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</si>
  <si>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</si>
  <si>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</si>
  <si>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</si>
  <si>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</si>
  <si>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</si>
  <si>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</si>
  <si>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</si>
  <si>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</si>
  <si>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</si>
  <si>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</si>
  <si>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</si>
  <si>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</si>
  <si>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</si>
  <si>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</si>
  <si>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</si>
  <si>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</si>
  <si>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</si>
  <si>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</si>
  <si>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</si>
  <si>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</si>
  <si>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</si>
  <si>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</si>
  <si>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</si>
  <si>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</si>
  <si>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</si>
  <si>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</si>
  <si>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</si>
  <si>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</si>
  <si>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</si>
  <si>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</si>
  <si>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</si>
  <si>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</si>
  <si>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</si>
  <si>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</si>
  <si>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</si>
  <si>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</si>
  <si>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</si>
  <si>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</si>
  <si>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</si>
  <si>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</si>
  <si>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</si>
  <si>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</si>
  <si>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</si>
  <si>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</si>
  <si>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</si>
  <si>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</si>
  <si>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</si>
  <si>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</si>
  <si>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</si>
  <si>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</si>
  <si>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</si>
  <si>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</si>
  <si>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</si>
  <si>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</si>
  <si>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</si>
  <si>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</si>
  <si>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</si>
  <si>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</si>
  <si>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</si>
  <si>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</si>
  <si>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</si>
  <si>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</si>
  <si>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</si>
  <si>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</si>
  <si>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</si>
  <si>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</si>
  <si>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</si>
  <si>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</si>
  <si>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</si>
  <si>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</si>
  <si>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</si>
  <si>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</si>
  <si>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</si>
  <si>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</si>
  <si>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</si>
  <si>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</si>
  <si>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</si>
  <si>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</si>
  <si>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</si>
  <si>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</si>
  <si>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</si>
  <si>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</si>
  <si>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</si>
  <si>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</si>
  <si>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</si>
  <si>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</si>
  <si>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</si>
  <si>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</si>
  <si>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</si>
  <si>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</si>
  <si>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</si>
  <si>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</si>
  <si>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</si>
  <si>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</si>
  <si>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</si>
  <si>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</si>
  <si>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</si>
  <si>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</si>
  <si>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</si>
  <si>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</si>
  <si>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</si>
  <si>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</si>
  <si>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</si>
  <si>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</si>
  <si>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</si>
  <si>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</si>
  <si>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</si>
  <si>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</si>
  <si>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</si>
  <si>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</si>
  <si>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</si>
  <si>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</si>
  <si>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</si>
  <si>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</si>
  <si>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</si>
  <si>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</si>
  <si>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</si>
  <si>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</si>
  <si>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</si>
  <si>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</si>
  <si>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</si>
  <si>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</si>
  <si>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</si>
  <si>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</si>
  <si>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</si>
  <si>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</si>
  <si>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</si>
  <si>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</si>
  <si>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</si>
  <si>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</si>
  <si>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</si>
  <si>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</si>
  <si>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</si>
  <si>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</si>
  <si>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</si>
  <si>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</si>
  <si>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</si>
  <si>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</si>
  <si>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</si>
  <si>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</si>
  <si>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</si>
  <si>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</si>
  <si>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</si>
  <si>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</si>
  <si>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</si>
  <si>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</si>
  <si>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</si>
  <si>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</si>
  <si>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</si>
  <si>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</si>
  <si>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</si>
  <si>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</si>
  <si>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</si>
  <si>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</si>
  <si>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</si>
  <si>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</si>
  <si>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</si>
  <si>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</si>
  <si>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</si>
  <si>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</si>
  <si>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</si>
  <si>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</si>
  <si>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</si>
  <si>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</si>
  <si>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</si>
  <si>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</si>
  <si>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</si>
  <si>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</si>
  <si>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</si>
  <si>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</si>
  <si>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</si>
  <si>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</si>
  <si>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</si>
  <si>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</si>
  <si>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</si>
  <si>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</si>
  <si>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</si>
  <si>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</si>
  <si>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</si>
  <si>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</si>
  <si>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</si>
  <si>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</si>
  <si>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</si>
  <si>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</si>
  <si>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</si>
  <si>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</si>
  <si>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</si>
  <si>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</si>
  <si>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</si>
  <si>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</si>
  <si>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</si>
  <si>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</si>
  <si>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</si>
  <si>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</si>
  <si>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</si>
  <si>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</si>
  <si>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</si>
  <si>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</si>
  <si>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</si>
  <si>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</si>
  <si>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</si>
  <si>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</si>
  <si>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</si>
  <si>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</si>
  <si>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</si>
  <si>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</si>
  <si>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</si>
  <si>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</si>
  <si>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</si>
  <si>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</si>
  <si>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</si>
  <si>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</si>
  <si>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</si>
  <si>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</si>
  <si>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</si>
  <si>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</si>
  <si>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</si>
  <si>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</si>
  <si>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</si>
  <si>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</si>
  <si>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</si>
  <si>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</si>
  <si>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</si>
  <si>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</si>
  <si>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</si>
  <si>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</si>
  <si>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</si>
  <si>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</si>
  <si>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</si>
  <si>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</si>
  <si>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</si>
  <si>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</si>
  <si>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</si>
  <si>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</si>
  <si>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</si>
  <si>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</si>
  <si>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</si>
  <si>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</si>
  <si>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</si>
  <si>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</si>
  <si>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</si>
  <si>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</si>
  <si>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</si>
  <si>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</si>
  <si>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</si>
  <si>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</si>
  <si>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</si>
  <si>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</si>
  <si>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</si>
  <si>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</si>
  <si>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</si>
  <si>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</si>
  <si>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</si>
  <si>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</si>
  <si>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</si>
  <si>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</si>
  <si>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</si>
  <si>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</si>
  <si>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</si>
  <si>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</si>
  <si>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</si>
  <si>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</si>
  <si>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</si>
  <si>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</si>
  <si>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</si>
  <si>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</si>
  <si>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</si>
  <si>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</si>
  <si>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</si>
  <si>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</si>
  <si>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</si>
  <si>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</si>
  <si>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</si>
  <si>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</si>
  <si>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</si>
  <si>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</si>
  <si>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</si>
  <si>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</si>
  <si>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</si>
  <si>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</si>
  <si>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</si>
  <si>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</si>
  <si>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</si>
  <si>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</si>
  <si>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</si>
  <si>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</si>
  <si>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</si>
  <si>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</si>
  <si>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</si>
  <si>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</si>
  <si>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</si>
  <si>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</si>
  <si>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</si>
  <si>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</si>
  <si>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</si>
  <si>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</si>
  <si>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</si>
  <si>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</si>
  <si>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</si>
  <si>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</si>
  <si>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</si>
  <si>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</si>
  <si>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</si>
  <si>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</si>
  <si>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</si>
  <si>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</si>
  <si>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</si>
  <si>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</si>
  <si>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</si>
  <si>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</si>
  <si>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</si>
  <si>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</si>
  <si>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</si>
  <si>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</si>
  <si>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</si>
  <si>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</si>
  <si>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</si>
  <si>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</si>
  <si>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</si>
  <si>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</si>
  <si>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</si>
  <si>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</si>
  <si>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</si>
  <si>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</si>
  <si>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</si>
  <si>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</si>
  <si>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</si>
  <si>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</si>
  <si>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</si>
  <si>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</si>
  <si>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</si>
  <si>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</si>
  <si>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</si>
  <si>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</si>
  <si>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</si>
  <si>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</si>
  <si>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</si>
  <si>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</si>
  <si>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</si>
  <si>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</si>
  <si>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</si>
  <si>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</si>
  <si>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</si>
  <si>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</si>
  <si>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</si>
  <si>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</si>
  <si>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</si>
  <si>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</si>
  <si>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</si>
  <si>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</si>
  <si>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</si>
  <si>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</si>
  <si>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</si>
  <si>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</si>
  <si>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</si>
  <si>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</si>
  <si>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</si>
  <si>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</si>
  <si>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</si>
  <si>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</si>
  <si>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</si>
  <si>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</si>
  <si>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</si>
  <si>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</si>
  <si>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</si>
  <si>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</si>
  <si>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</si>
  <si>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</si>
  <si>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</si>
  <si>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</si>
  <si>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</si>
  <si>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</si>
  <si>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</si>
  <si>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</si>
  <si>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</si>
  <si>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</si>
  <si>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</si>
  <si>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</si>
  <si>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</si>
  <si>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</si>
  <si>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</si>
  <si>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</si>
  <si>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</si>
  <si>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</si>
  <si>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</si>
  <si>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</si>
  <si>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</si>
  <si>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</si>
  <si>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</si>
  <si>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</si>
  <si>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</si>
  <si>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</si>
  <si>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</si>
  <si>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</si>
  <si>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</si>
  <si>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</si>
  <si>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</si>
  <si>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</si>
  <si>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</si>
  <si>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</si>
  <si>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</si>
  <si>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</si>
  <si>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</si>
  <si>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</si>
  <si>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</si>
  <si>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</si>
  <si>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</si>
  <si>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</si>
  <si>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</si>
  <si>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</si>
  <si>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</si>
  <si>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</si>
  <si>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</si>
  <si>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</si>
  <si>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</si>
  <si>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</si>
  <si>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</si>
  <si>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</si>
  <si>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</si>
  <si>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</si>
  <si>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</si>
  <si>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</si>
  <si>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</si>
  <si>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</si>
  <si>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</si>
  <si>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</si>
  <si>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</si>
  <si>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</si>
  <si>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</si>
  <si>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</si>
  <si>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</si>
  <si>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</si>
  <si>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</si>
  <si>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</si>
  <si>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</si>
  <si>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</si>
  <si>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</si>
  <si>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</si>
  <si>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</si>
  <si>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</si>
  <si>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</si>
  <si>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</si>
  <si>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</si>
  <si>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</si>
  <si>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</si>
  <si>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</si>
  <si>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</si>
  <si>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</si>
  <si>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</si>
  <si>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</si>
  <si>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</si>
  <si>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</si>
  <si>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</si>
  <si>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</si>
  <si>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</si>
  <si>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</si>
  <si>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</si>
  <si>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</si>
  <si>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</si>
  <si>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</si>
  <si>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</si>
  <si>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</si>
  <si>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</si>
  <si>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</si>
  <si>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</si>
  <si>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</si>
  <si>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</si>
  <si>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</si>
  <si>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</si>
  <si>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</si>
  <si>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</si>
  <si>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</si>
  <si>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</si>
  <si>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</si>
  <si>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</si>
  <si>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</si>
  <si>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</si>
  <si>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</si>
  <si>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</si>
  <si>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</si>
  <si>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</si>
  <si>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</si>
  <si>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</si>
  <si>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</si>
  <si>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</si>
  <si>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</si>
  <si>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</si>
  <si>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</si>
  <si>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</si>
  <si>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</si>
  <si>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</si>
  <si>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</si>
  <si>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</si>
  <si>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</si>
  <si>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</si>
  <si>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</si>
  <si>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</si>
  <si>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</si>
  <si>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</si>
  <si>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</si>
  <si>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</si>
  <si>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</si>
  <si>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</si>
  <si>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</si>
  <si>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</si>
  <si>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</si>
  <si>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</si>
  <si>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</si>
  <si>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</si>
  <si>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</si>
  <si>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</si>
  <si>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</si>
  <si>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</si>
  <si>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</si>
  <si>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</si>
  <si>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</si>
  <si>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</si>
  <si>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</si>
  <si>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</si>
  <si>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</si>
  <si>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</si>
  <si>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</si>
  <si>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</si>
  <si>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</si>
  <si>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</si>
  <si>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</si>
  <si>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</si>
  <si>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</si>
  <si>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</si>
  <si>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</si>
  <si>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</si>
  <si>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</si>
  <si>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</si>
  <si>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</si>
  <si>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</si>
  <si>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</si>
  <si>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</si>
  <si>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</si>
  <si>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</si>
  <si>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</si>
  <si>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</si>
  <si>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</si>
  <si>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</si>
  <si>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</si>
  <si>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</si>
  <si>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</si>
  <si>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</si>
  <si>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</si>
  <si>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</si>
  <si>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</si>
  <si>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</si>
  <si>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</si>
  <si>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</si>
  <si>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</si>
  <si>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</si>
  <si>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</si>
  <si>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</si>
  <si>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</si>
  <si>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</si>
  <si>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</si>
  <si>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</si>
  <si>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</si>
  <si>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</si>
  <si>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</si>
  <si>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</si>
  <si>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</si>
  <si>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</si>
  <si>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</si>
  <si>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</si>
  <si>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</si>
  <si>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</si>
  <si>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</si>
  <si>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</si>
  <si>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</si>
  <si>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</si>
  <si>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</si>
  <si>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</si>
  <si>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</si>
  <si>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</si>
  <si>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</si>
  <si>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</si>
  <si>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</si>
  <si>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</si>
  <si>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</si>
  <si>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</si>
  <si>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</si>
  <si>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</si>
  <si>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</si>
  <si>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</si>
  <si>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</si>
  <si>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</si>
  <si>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</si>
  <si>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</si>
  <si>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</si>
  <si>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</si>
  <si>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</si>
  <si>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</si>
  <si>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</si>
  <si>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</si>
  <si>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</si>
  <si>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</si>
  <si>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</si>
  <si>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</si>
  <si>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</si>
  <si>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</si>
  <si>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</si>
  <si>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</si>
  <si>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</si>
  <si>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</si>
  <si>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</si>
  <si>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</si>
  <si>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</si>
  <si>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</si>
  <si>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</si>
  <si>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</si>
  <si>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</si>
  <si>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</si>
  <si>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</si>
  <si>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</si>
  <si>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</si>
  <si>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</si>
  <si>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</si>
  <si>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</si>
  <si>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</si>
  <si>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</si>
  <si>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</si>
  <si>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</si>
  <si>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</si>
  <si>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</si>
  <si>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</si>
  <si>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</si>
  <si>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</si>
  <si>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</si>
  <si>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</si>
  <si>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</si>
  <si>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</si>
  <si>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</si>
  <si>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</si>
  <si>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</si>
  <si>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</si>
  <si>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</si>
  <si>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</si>
  <si>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</si>
  <si>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</si>
  <si>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</si>
  <si>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</si>
  <si>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</si>
  <si>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</si>
  <si>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</si>
  <si>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</si>
  <si>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</si>
  <si>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</si>
  <si>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</si>
  <si>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</si>
  <si>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</si>
  <si>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</si>
  <si>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</si>
  <si>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</si>
  <si>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</si>
  <si>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</si>
  <si>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</si>
  <si>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</si>
  <si>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</si>
  <si>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</si>
  <si>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</si>
  <si>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</si>
  <si>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</si>
  <si>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</si>
  <si>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</si>
  <si>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</si>
  <si>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</si>
  <si>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</si>
  <si>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</si>
  <si>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</si>
  <si>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</si>
  <si>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</si>
  <si>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</si>
  <si>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</si>
  <si>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</si>
  <si>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</si>
  <si>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</si>
  <si>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</si>
  <si>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</si>
  <si>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</si>
  <si>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</si>
  <si>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</si>
  <si>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</si>
  <si>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</si>
  <si>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</si>
  <si>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</si>
  <si>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</si>
  <si>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</si>
  <si>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</si>
  <si>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</si>
  <si>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</si>
  <si>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</si>
  <si>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</si>
  <si>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</si>
  <si>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</si>
  <si>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</si>
  <si>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</si>
  <si>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</si>
  <si>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</si>
  <si>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</si>
  <si>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</si>
  <si>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</si>
  <si>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</si>
  <si>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</si>
  <si>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</si>
  <si>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</si>
  <si>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</si>
  <si>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</si>
  <si>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</si>
  <si>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</si>
  <si>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</si>
  <si>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</si>
  <si>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</si>
  <si>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</si>
  <si>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</si>
  <si>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</si>
  <si>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</si>
  <si>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</si>
  <si>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</si>
  <si>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</si>
  <si>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</si>
  <si>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</si>
  <si>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</si>
  <si>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</si>
  <si>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</si>
  <si>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</si>
  <si>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</si>
  <si>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</si>
  <si>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</si>
  <si>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</si>
  <si>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</si>
  <si>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</si>
  <si>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</si>
  <si>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</si>
  <si>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</si>
  <si>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</si>
  <si>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</si>
  <si>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</si>
  <si>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</si>
  <si>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</si>
  <si>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</si>
  <si>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</si>
  <si>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</si>
  <si>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</si>
  <si>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</si>
  <si>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</si>
  <si>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</si>
  <si>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</si>
  <si>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</si>
  <si>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</si>
  <si>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</si>
  <si>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</si>
  <si>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</si>
  <si>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</si>
  <si>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</si>
  <si>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</si>
  <si>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</si>
  <si>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</si>
  <si>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</si>
  <si>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</si>
  <si>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</si>
  <si>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</si>
  <si>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</si>
  <si>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</si>
  <si>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</si>
  <si>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</si>
  <si>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</si>
  <si>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</si>
  <si>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</si>
  <si>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</si>
  <si>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</si>
  <si>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</si>
  <si>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</si>
  <si>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</si>
  <si>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</si>
  <si>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</si>
  <si>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</si>
  <si>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</si>
  <si>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</si>
  <si>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</si>
  <si>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</si>
  <si>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</si>
  <si>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</si>
  <si>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</si>
  <si>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</si>
  <si>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</si>
  <si>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</si>
  <si>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</si>
  <si>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</si>
  <si>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</si>
  <si>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</si>
  <si>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</si>
  <si>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</si>
  <si>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</si>
  <si>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</si>
  <si>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</si>
  <si>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</si>
  <si>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</si>
  <si>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</si>
  <si>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</si>
  <si>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</si>
  <si>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</si>
  <si>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</si>
  <si>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</si>
  <si>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</si>
  <si>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</si>
  <si>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</si>
  <si>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</si>
  <si>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</si>
  <si>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</si>
  <si>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</si>
  <si>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</si>
  <si>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</si>
  <si>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</si>
  <si>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</si>
  <si>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</si>
  <si>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</si>
  <si>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</si>
  <si>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</si>
  <si>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</si>
  <si>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</si>
  <si>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</si>
  <si>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</si>
  <si>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</si>
  <si>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</si>
  <si>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</si>
  <si>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</si>
  <si>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</si>
  <si>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</si>
  <si>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</si>
  <si>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</si>
  <si>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</si>
  <si>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</si>
  <si>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</si>
  <si>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</si>
  <si>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</si>
  <si>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</si>
  <si>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</si>
  <si>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</si>
  <si>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</si>
  <si>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</si>
  <si>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</si>
  <si>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</si>
  <si>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</si>
  <si>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</si>
  <si>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</si>
  <si>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</si>
  <si>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</si>
  <si>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</si>
  <si>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</si>
  <si>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</si>
  <si>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</si>
  <si>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</si>
  <si>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</si>
  <si>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</si>
  <si>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</si>
  <si>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</si>
  <si>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</si>
  <si>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</si>
  <si>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</si>
  <si>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</si>
  <si>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</si>
  <si>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</si>
  <si>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</si>
  <si>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</si>
  <si>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</si>
  <si>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</si>
  <si>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</si>
  <si>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</si>
  <si>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</si>
  <si>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</si>
  <si>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</si>
  <si>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</si>
  <si>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</si>
  <si>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</si>
  <si>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</si>
  <si>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</si>
  <si>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</si>
  <si>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</si>
  <si>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</si>
  <si>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</si>
  <si>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</si>
  <si>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</si>
  <si>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</si>
  <si>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</si>
  <si>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</si>
  <si>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</si>
  <si>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</si>
  <si>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</si>
  <si>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</si>
  <si>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</si>
  <si>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</si>
  <si>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</si>
  <si>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</si>
  <si>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</si>
  <si>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</si>
  <si>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</si>
  <si>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</si>
  <si>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</si>
  <si>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</si>
  <si>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</si>
  <si>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</si>
  <si>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</si>
  <si>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</si>
  <si>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</si>
  <si>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</si>
  <si>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</si>
  <si>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</si>
  <si>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</si>
  <si>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</si>
  <si>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</si>
  <si>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</si>
  <si>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</si>
  <si>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</si>
  <si>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</si>
  <si>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</si>
  <si>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</si>
  <si>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</si>
  <si>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</si>
  <si>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</si>
  <si>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</si>
  <si>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</si>
  <si>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</si>
  <si>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</si>
  <si>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</si>
  <si>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</si>
  <si>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</si>
  <si>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</si>
  <si>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</si>
  <si>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</si>
  <si>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</si>
  <si>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</si>
  <si>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</si>
  <si>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</si>
  <si>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</si>
  <si>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</si>
  <si>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</si>
  <si>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</si>
  <si>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</si>
  <si>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</si>
  <si>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</si>
  <si>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</si>
  <si>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</si>
  <si>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</si>
  <si>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</si>
  <si>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</si>
  <si>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</si>
  <si>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</si>
  <si>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</si>
  <si>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</si>
  <si>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</si>
  <si>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</si>
  <si>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</si>
  <si>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</si>
  <si>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</si>
  <si>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</si>
  <si>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</si>
  <si>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</si>
  <si>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</si>
  <si>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</si>
  <si>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</si>
  <si>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</si>
  <si>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</si>
  <si>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</si>
  <si>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</si>
  <si>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</si>
  <si>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</si>
  <si>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</si>
  <si>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</si>
  <si>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</si>
  <si>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</si>
  <si>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</si>
  <si>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</si>
  <si>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</si>
  <si>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</si>
  <si>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</si>
  <si>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</si>
  <si>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</si>
  <si>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</si>
  <si>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</si>
  <si>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</si>
  <si>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</si>
  <si>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</si>
  <si>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</si>
  <si>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</si>
  <si>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</si>
  <si>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</si>
  <si>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</si>
  <si>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</si>
  <si>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</si>
  <si>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</si>
  <si>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</si>
  <si>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</si>
  <si>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</si>
  <si>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</si>
  <si>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</si>
  <si>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</si>
  <si>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</si>
  <si>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</si>
  <si>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</si>
  <si>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</si>
  <si>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</si>
  <si>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</si>
  <si>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</si>
  <si>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</si>
  <si>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</si>
  <si>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</si>
  <si>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</si>
  <si>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</si>
  <si>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</si>
  <si>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</si>
  <si>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</si>
  <si>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</si>
  <si>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</si>
  <si>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</si>
  <si>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</si>
  <si>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</si>
  <si>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</si>
  <si>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</si>
  <si>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</si>
  <si>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</si>
  <si>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</si>
  <si>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</si>
  <si>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</si>
  <si>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</si>
  <si>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</si>
  <si>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</si>
  <si>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</si>
  <si>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</si>
  <si>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</si>
  <si>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</si>
  <si>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</si>
  <si>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</si>
  <si>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</si>
  <si>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</si>
  <si>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</si>
  <si>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</si>
  <si>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</si>
  <si>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</si>
  <si>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</si>
  <si>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</si>
  <si>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</si>
  <si>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</si>
  <si>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</si>
  <si>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</si>
  <si>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</si>
  <si>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</si>
  <si>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</si>
  <si>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</si>
  <si>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</si>
  <si>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</si>
  <si>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</si>
  <si>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</si>
  <si>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</si>
  <si>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</si>
  <si>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</si>
  <si>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</si>
  <si>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</si>
  <si>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</si>
  <si>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</si>
  <si>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</si>
  <si>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</si>
  <si>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</si>
  <si>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</si>
  <si>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</si>
  <si>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</si>
  <si>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</si>
  <si>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</si>
  <si>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</si>
  <si>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</si>
  <si>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</si>
  <si>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</si>
  <si>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</si>
  <si>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</si>
  <si>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</si>
  <si>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</si>
  <si>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</si>
  <si>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</si>
  <si>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</si>
  <si>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</si>
  <si>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</si>
  <si>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</si>
  <si>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</si>
  <si>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</si>
  <si>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</si>
  <si>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</si>
  <si>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</si>
  <si>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</si>
  <si>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</si>
  <si>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</si>
  <si>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</si>
  <si>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</si>
  <si>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</si>
  <si>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</si>
  <si>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</si>
  <si>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</si>
  <si>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</si>
  <si>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</si>
  <si>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</si>
  <si>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</si>
  <si>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</si>
  <si>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</si>
  <si>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</si>
  <si>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</si>
  <si>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</si>
  <si>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</si>
  <si>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</si>
  <si>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</si>
  <si>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</si>
  <si>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</si>
  <si>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</si>
  <si>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</si>
  <si>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</si>
  <si>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</si>
  <si>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</si>
  <si>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</si>
  <si>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</si>
  <si>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</si>
  <si>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</si>
  <si>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</si>
  <si>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</si>
  <si>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</si>
  <si>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</si>
  <si>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</si>
  <si>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</si>
  <si>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</si>
  <si>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</si>
  <si>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</si>
  <si>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</si>
  <si>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</si>
  <si>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</si>
  <si>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</si>
  <si>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</si>
  <si>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</si>
  <si>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</si>
  <si>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</si>
  <si>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</si>
  <si>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</si>
  <si>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</si>
  <si>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</si>
  <si>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</si>
  <si>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</si>
  <si>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</si>
  <si>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</si>
  <si>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</si>
  <si>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</si>
  <si>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</si>
  <si>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</si>
  <si>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</si>
  <si>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</si>
  <si>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</si>
  <si>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</si>
  <si>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</si>
  <si>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</si>
  <si>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</si>
  <si>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</si>
  <si>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</si>
  <si>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</si>
  <si>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</si>
  <si>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</si>
  <si>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</si>
  <si>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</si>
  <si>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</si>
  <si>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</si>
  <si>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</si>
  <si>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</si>
  <si>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</si>
  <si>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</si>
  <si>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</si>
  <si>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</si>
  <si>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</si>
  <si>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</si>
  <si>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</si>
  <si>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</si>
  <si>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</si>
  <si>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</si>
  <si>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</si>
  <si>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</si>
  <si>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</si>
  <si>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</si>
  <si>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</si>
  <si>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</si>
  <si>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</si>
  <si>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</si>
  <si>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</si>
  <si>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</si>
  <si>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</si>
  <si>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</si>
  <si>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</si>
  <si>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</si>
  <si>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</si>
  <si>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</si>
  <si>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</si>
  <si>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</si>
  <si>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</si>
  <si>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</si>
  <si>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</si>
  <si>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</si>
  <si>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</si>
  <si>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</si>
  <si>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</si>
  <si>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</si>
  <si>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</si>
  <si>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</si>
  <si>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</si>
  <si>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</si>
  <si>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</si>
  <si>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</si>
  <si>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</si>
  <si>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</si>
  <si>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</si>
  <si>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</si>
  <si>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</si>
  <si>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</si>
  <si>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</si>
  <si>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</si>
  <si>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</si>
  <si>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</si>
  <si>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</si>
  <si>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</si>
  <si>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</si>
  <si>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</si>
  <si>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</si>
  <si>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</si>
  <si>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</si>
  <si>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</si>
  <si>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</si>
  <si>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</si>
  <si>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</si>
  <si>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</si>
  <si>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</si>
  <si>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</si>
  <si>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</si>
  <si>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</si>
  <si>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</si>
  <si>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</si>
  <si>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</si>
  <si>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</si>
  <si>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</si>
  <si>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</si>
  <si>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</si>
  <si>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</si>
  <si>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</si>
  <si>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</si>
  <si>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</si>
  <si>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</si>
  <si>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</si>
  <si>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</si>
  <si>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</si>
  <si>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</si>
  <si>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</si>
  <si>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</si>
  <si>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</si>
  <si>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</si>
  <si>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</si>
  <si>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</si>
  <si>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</si>
  <si>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</si>
  <si>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</si>
  <si>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</si>
  <si>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</si>
  <si>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</si>
  <si>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</si>
  <si>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</si>
  <si>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</si>
  <si>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</si>
  <si>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</si>
  <si>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</si>
  <si>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</si>
  <si>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</si>
  <si>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</si>
  <si>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</si>
  <si>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</si>
  <si>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</si>
  <si>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</si>
  <si>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</si>
  <si>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</si>
  <si>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</si>
  <si>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</si>
  <si>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</si>
  <si>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</si>
  <si>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</si>
  <si>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</si>
  <si>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</si>
  <si>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</si>
  <si>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</si>
  <si>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</si>
  <si>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</si>
  <si>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</si>
  <si>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</si>
  <si>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</si>
  <si>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</si>
  <si>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</si>
  <si>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</si>
  <si>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</si>
  <si>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</si>
  <si>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</si>
  <si>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</si>
  <si>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</si>
  <si>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</si>
  <si>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</si>
  <si>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</si>
  <si>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</si>
  <si>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</si>
  <si>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</si>
  <si>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</si>
  <si>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</si>
  <si>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</si>
  <si>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</si>
  <si>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</si>
  <si>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</si>
  <si>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</si>
  <si>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</si>
  <si>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</si>
  <si>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</si>
  <si>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</si>
  <si>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</si>
  <si>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</si>
  <si>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</si>
  <si>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</si>
  <si>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</si>
  <si>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</si>
  <si>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</si>
  <si>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</si>
  <si>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</si>
  <si>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</si>
  <si>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</si>
  <si>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</si>
  <si>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</si>
  <si>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</si>
  <si>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</si>
  <si>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</si>
  <si>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</si>
  <si>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</si>
  <si>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</si>
  <si>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</si>
  <si>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</si>
  <si>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</si>
  <si>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</si>
  <si>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</si>
  <si>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</si>
  <si>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</si>
  <si>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</si>
  <si>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</si>
  <si>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</si>
  <si>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</si>
  <si>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</si>
  <si>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</si>
  <si>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</si>
  <si>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</si>
  <si>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</si>
  <si>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</si>
  <si>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</si>
  <si>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</si>
  <si>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</si>
  <si>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</si>
  <si>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</si>
  <si>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</si>
  <si>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</si>
  <si>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</si>
  <si>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</si>
  <si>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</si>
  <si>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</si>
  <si>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</si>
  <si>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</si>
  <si>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</si>
  <si>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</si>
  <si>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</si>
  <si>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</si>
  <si>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</si>
  <si>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</si>
  <si>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</si>
  <si>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</si>
  <si>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</si>
  <si>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</si>
  <si>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</si>
  <si>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</si>
  <si>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</si>
  <si>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</si>
  <si>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</si>
  <si>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</si>
  <si>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</si>
  <si>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</si>
  <si>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</si>
  <si>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</si>
  <si>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</si>
  <si>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</si>
  <si>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</si>
  <si>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</si>
  <si>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</si>
  <si>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</si>
  <si>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</si>
  <si>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</si>
  <si>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</si>
  <si>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</si>
  <si>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</si>
  <si>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</si>
  <si>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</si>
  <si>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</si>
  <si>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</si>
  <si>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</si>
  <si>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</si>
  <si>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</si>
  <si>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</si>
  <si>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</si>
  <si>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</si>
  <si>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</si>
  <si>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</si>
  <si>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</si>
  <si>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</si>
  <si>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</si>
  <si>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</si>
  <si>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</si>
  <si>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</si>
  <si>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</si>
  <si>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</si>
  <si>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</si>
  <si>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</si>
  <si>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</si>
  <si>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</si>
  <si>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</si>
  <si>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</si>
  <si>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</si>
  <si>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</si>
  <si>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</si>
  <si>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</si>
  <si>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</si>
  <si>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</si>
  <si>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</si>
  <si>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</si>
  <si>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</si>
  <si>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</si>
  <si>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</si>
  <si>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</si>
  <si>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</si>
  <si>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</si>
  <si>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</si>
  <si>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</si>
  <si>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</si>
  <si>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</si>
  <si>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</si>
  <si>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</si>
  <si>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</si>
  <si>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</si>
  <si>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</si>
  <si>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</si>
  <si>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</si>
  <si>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</si>
  <si>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</si>
  <si>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</si>
  <si>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</si>
  <si>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</si>
  <si>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</si>
  <si>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</si>
  <si>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</si>
  <si>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</si>
  <si>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</si>
  <si>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</si>
  <si>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</si>
  <si>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</si>
  <si>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</si>
  <si>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</si>
  <si>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</si>
  <si>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</si>
  <si>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</si>
  <si>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</si>
  <si>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</si>
  <si>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</si>
  <si>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</si>
  <si>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</si>
  <si>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</si>
  <si>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</si>
  <si>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</si>
  <si>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</si>
  <si>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</si>
  <si>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</si>
  <si>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</si>
  <si>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</si>
  <si>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</si>
  <si>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</si>
  <si>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</si>
  <si>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</si>
  <si>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</si>
  <si>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</si>
  <si>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</si>
  <si>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</si>
  <si>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</si>
  <si>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</si>
  <si>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</si>
  <si>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</si>
  <si>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</si>
  <si>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</si>
  <si>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</si>
  <si>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</si>
  <si>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</si>
  <si>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</si>
  <si>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</si>
  <si>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</si>
  <si>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</si>
  <si>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</si>
  <si>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</si>
  <si>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</si>
  <si>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</si>
  <si>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</si>
  <si>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</si>
  <si>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</si>
  <si>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</si>
  <si>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</si>
  <si>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</si>
  <si>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</si>
  <si>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</si>
  <si>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</si>
  <si>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</si>
  <si>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</si>
  <si>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</si>
  <si>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</si>
  <si>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</si>
  <si>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</si>
  <si>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</si>
  <si>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</si>
  <si>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</si>
  <si>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</si>
  <si>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</si>
  <si>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</si>
  <si>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</si>
  <si>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</si>
  <si>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</si>
  <si>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</si>
  <si>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</si>
  <si>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</si>
  <si>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</si>
  <si>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</si>
  <si>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</si>
  <si>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</si>
  <si>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</si>
  <si>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</si>
  <si>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</si>
  <si>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</si>
  <si>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</si>
  <si>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</si>
  <si>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</si>
  <si>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</si>
  <si>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</si>
  <si>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</si>
  <si>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</si>
  <si>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</si>
  <si>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</si>
  <si>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</si>
  <si>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</si>
  <si>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</si>
  <si>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</si>
  <si>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</si>
  <si>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</si>
  <si>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</si>
  <si>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</si>
  <si>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</si>
  <si>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</si>
  <si>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</si>
  <si>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</si>
  <si>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</si>
  <si>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</si>
  <si>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</si>
  <si>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</si>
  <si>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</si>
  <si>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</si>
  <si>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</si>
  <si>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</si>
  <si>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</si>
  <si>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</si>
  <si>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</si>
  <si>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</si>
  <si>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</si>
  <si>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</si>
  <si>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</si>
  <si>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</si>
  <si>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</si>
  <si>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</si>
  <si>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</si>
  <si>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</si>
  <si>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</si>
  <si>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</si>
  <si>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</si>
  <si>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</si>
  <si>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</si>
  <si>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</si>
  <si>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</si>
  <si>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</si>
  <si>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</si>
  <si>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</si>
  <si>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</si>
  <si>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</si>
  <si>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</si>
  <si>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</si>
  <si>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</si>
  <si>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</si>
  <si>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</si>
  <si>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</si>
  <si>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</si>
  <si>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</si>
  <si>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</si>
  <si>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</si>
  <si>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</si>
  <si>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</si>
  <si>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</si>
  <si>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</si>
  <si>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</si>
  <si>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</si>
  <si>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</si>
  <si>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</si>
  <si>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</si>
  <si>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</si>
  <si>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</si>
  <si>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</si>
  <si>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</si>
  <si>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</si>
  <si>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</si>
  <si>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</si>
  <si>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</si>
  <si>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</si>
  <si>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</si>
  <si>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</si>
  <si>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</si>
  <si>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</si>
  <si>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</si>
  <si>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</si>
  <si>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</si>
  <si>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</si>
  <si>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</si>
  <si>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</si>
  <si>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</si>
  <si>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</si>
  <si>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</si>
  <si>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</si>
  <si>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</si>
  <si>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</si>
  <si>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</si>
  <si>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</si>
  <si>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</si>
  <si>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</si>
  <si>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</si>
  <si>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</si>
  <si>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</si>
  <si>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</si>
  <si>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</si>
  <si>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</si>
  <si>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</si>
  <si>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</si>
  <si>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</si>
  <si>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</si>
  <si>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</si>
  <si>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</si>
  <si>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</si>
  <si>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</si>
  <si>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</si>
  <si>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</si>
  <si>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</si>
  <si>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</si>
  <si>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</si>
  <si>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</si>
  <si>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</si>
  <si>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</si>
  <si>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</si>
  <si>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</si>
  <si>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</si>
  <si>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</si>
  <si>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</si>
  <si>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</si>
  <si>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</si>
  <si>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</si>
  <si>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</si>
  <si>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</si>
  <si>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</si>
  <si>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</si>
  <si>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</si>
  <si>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</si>
  <si>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</si>
  <si>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</si>
  <si>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</si>
  <si>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</si>
  <si>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</si>
  <si>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</si>
  <si>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</si>
  <si>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</si>
  <si>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</si>
  <si>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</si>
  <si>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</si>
  <si>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</si>
  <si>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</si>
  <si>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</si>
  <si>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</si>
  <si>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</si>
  <si>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</si>
  <si>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</si>
  <si>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</si>
  <si>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</si>
  <si>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</si>
  <si>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</si>
  <si>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</si>
  <si>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</si>
  <si>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</si>
  <si>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</si>
  <si>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</si>
  <si>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</si>
  <si>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</si>
  <si>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</si>
  <si>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</si>
  <si>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</si>
  <si>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</si>
  <si>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</si>
  <si>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</si>
  <si>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</si>
  <si>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</si>
  <si>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</si>
  <si>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</si>
  <si>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</si>
  <si>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</si>
  <si>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</si>
  <si>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</si>
  <si>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</si>
  <si>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</si>
  <si>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</si>
  <si>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</si>
  <si>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</si>
  <si>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</si>
  <si>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</si>
  <si>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</si>
  <si>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</si>
  <si>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</si>
  <si>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</si>
  <si>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</si>
  <si>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</si>
  <si>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</si>
  <si>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</si>
  <si>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</si>
  <si>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</si>
  <si>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</si>
  <si>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</si>
  <si>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</si>
  <si>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</si>
  <si>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</si>
  <si>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</si>
  <si>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</si>
  <si>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</si>
  <si>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</si>
  <si>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</si>
  <si>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</si>
  <si>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</si>
  <si>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</si>
  <si>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</si>
  <si>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</si>
  <si>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</si>
  <si>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</si>
  <si>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</si>
  <si>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</si>
  <si>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</si>
  <si>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</si>
  <si>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</si>
  <si>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</si>
  <si>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</si>
  <si>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</si>
  <si>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</si>
  <si>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</si>
  <si>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</si>
  <si>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</si>
  <si>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</si>
  <si>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</si>
  <si>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</si>
  <si>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</si>
  <si>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</si>
  <si>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</si>
  <si>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</si>
  <si>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</si>
  <si>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</si>
  <si>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</si>
  <si>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</si>
  <si>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</si>
  <si>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</si>
  <si>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</si>
  <si>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</si>
  <si>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</si>
  <si>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</si>
  <si>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</si>
  <si>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</si>
  <si>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</si>
  <si>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</si>
  <si>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</si>
  <si>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</si>
  <si>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</si>
  <si>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</si>
  <si>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</si>
  <si>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</si>
  <si>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</si>
  <si>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</si>
  <si>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</si>
  <si>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</si>
  <si>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</si>
  <si>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</si>
  <si>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</si>
  <si>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</si>
  <si>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</si>
  <si>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</si>
  <si>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</si>
  <si>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</si>
  <si>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</si>
  <si>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</si>
  <si>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</si>
  <si>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</si>
  <si>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</si>
  <si>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</si>
  <si>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</si>
  <si>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</si>
  <si>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</si>
  <si>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</si>
  <si>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</si>
  <si>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</si>
  <si>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</si>
  <si>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</si>
  <si>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</si>
  <si>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</si>
  <si>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</si>
  <si>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</si>
  <si>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</si>
  <si>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</si>
  <si>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</si>
  <si>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</si>
  <si>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</si>
  <si>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</si>
  <si>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</si>
  <si>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</si>
  <si>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</si>
  <si>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</si>
  <si>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</si>
  <si>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</si>
  <si>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</si>
  <si>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</si>
  <si>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</si>
  <si>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</si>
  <si>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</si>
  <si>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</si>
  <si>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</si>
  <si>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</si>
  <si>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</si>
  <si>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</si>
  <si>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</si>
  <si>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</si>
  <si>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</si>
  <si>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</si>
  <si>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</si>
  <si>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</si>
  <si>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</si>
  <si>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</si>
  <si>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</si>
  <si>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</si>
  <si>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</si>
  <si>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</si>
  <si>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</si>
  <si>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</si>
  <si>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</si>
  <si>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</si>
  <si>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</si>
  <si>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</si>
  <si>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</si>
  <si>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</si>
  <si>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</si>
  <si>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</si>
  <si>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</si>
  <si>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</si>
  <si>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</si>
  <si>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</si>
  <si>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</si>
  <si>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</si>
  <si>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</si>
  <si>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</si>
  <si>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</si>
  <si>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</si>
  <si>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</si>
  <si>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</si>
  <si>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</si>
  <si>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</si>
  <si>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</si>
  <si>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</si>
  <si>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</si>
  <si>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</si>
  <si>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</si>
  <si>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</si>
  <si>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</si>
  <si>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</si>
  <si>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</si>
  <si>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</si>
  <si>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</si>
  <si>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</si>
  <si>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</si>
  <si>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</si>
  <si>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</si>
  <si>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</si>
  <si>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</si>
  <si>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</si>
  <si>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</si>
  <si>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</si>
  <si>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</si>
  <si>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</si>
  <si>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</si>
  <si>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</si>
  <si>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</si>
  <si>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</si>
  <si>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</si>
  <si>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</si>
  <si>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</si>
  <si>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</si>
  <si>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</si>
  <si>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</si>
  <si>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</si>
  <si>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</si>
  <si>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</si>
  <si>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</si>
  <si>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</si>
  <si>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</si>
  <si>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</si>
  <si>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</si>
  <si>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</si>
  <si>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</si>
  <si>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</si>
  <si>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</si>
  <si>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</si>
  <si>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</si>
  <si>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</si>
  <si>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</si>
  <si>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</si>
  <si>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</si>
  <si>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</si>
  <si>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</si>
  <si>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</si>
  <si>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</si>
  <si>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</si>
  <si>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</si>
  <si>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</si>
  <si>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</si>
  <si>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</si>
  <si>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</si>
  <si>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</si>
  <si>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</si>
  <si>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</si>
  <si>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</si>
  <si>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</si>
  <si>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</si>
  <si>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</si>
  <si>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</si>
  <si>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</si>
  <si>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</si>
  <si>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</si>
  <si>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</si>
  <si>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</si>
  <si>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</si>
  <si>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</si>
  <si>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</si>
  <si>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</si>
  <si>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</si>
  <si>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</si>
  <si>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</si>
  <si>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</si>
  <si>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</si>
  <si>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</si>
  <si>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</si>
  <si>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</si>
  <si>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</si>
  <si>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</si>
  <si>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</si>
  <si>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</si>
  <si>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</si>
  <si>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</si>
  <si>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</si>
  <si>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</si>
  <si>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</si>
  <si>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</si>
  <si>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</si>
  <si>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</si>
  <si>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</si>
  <si>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</si>
  <si>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</si>
  <si>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</si>
  <si>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</si>
  <si>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</si>
  <si>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</si>
  <si>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</si>
  <si>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</si>
  <si>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</si>
  <si>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</si>
  <si>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</si>
  <si>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</si>
  <si>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</si>
  <si>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</si>
  <si>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</si>
  <si>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</si>
  <si>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</si>
  <si>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</si>
  <si>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</si>
  <si>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</si>
  <si>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</si>
  <si>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</si>
  <si>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</si>
  <si>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</si>
  <si>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</si>
  <si>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</si>
  <si>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</si>
  <si>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</si>
  <si>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</si>
  <si>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</si>
  <si>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</si>
  <si>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</si>
  <si>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</si>
  <si>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</si>
  <si>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</si>
  <si>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</si>
  <si>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</si>
  <si>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</si>
  <si>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</si>
  <si>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</si>
  <si>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</si>
  <si>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</si>
  <si>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</si>
  <si>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</si>
  <si>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</si>
  <si>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</si>
  <si>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</si>
  <si>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</si>
  <si>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</si>
  <si>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</si>
  <si>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</si>
  <si>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</si>
  <si>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</si>
  <si>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</si>
  <si>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</si>
  <si>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</si>
  <si>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</si>
  <si>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</si>
  <si>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</si>
  <si>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</si>
  <si>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</si>
  <si>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</si>
  <si>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</si>
  <si>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</si>
  <si>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</si>
  <si>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</si>
  <si>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</si>
  <si>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</si>
  <si>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</si>
  <si>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</si>
  <si>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</si>
  <si>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</si>
  <si>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</si>
  <si>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</si>
  <si>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</si>
  <si>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</si>
  <si>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</si>
  <si>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</si>
  <si>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</si>
  <si>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</si>
  <si>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</si>
  <si>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</si>
  <si>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</si>
  <si>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</si>
  <si>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</si>
  <si>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</si>
  <si>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</si>
  <si>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</si>
  <si>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</si>
  <si>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</si>
  <si>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</si>
  <si>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</si>
  <si>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</si>
  <si>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</si>
  <si>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</si>
  <si>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</si>
  <si>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</si>
  <si>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</si>
  <si>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</si>
  <si>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</si>
  <si>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</si>
  <si>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</si>
  <si>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</si>
  <si>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</si>
  <si>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</si>
  <si>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</si>
  <si>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</si>
  <si>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</si>
  <si>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</si>
  <si>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</si>
  <si>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</si>
  <si>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</si>
  <si>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</si>
  <si>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</si>
  <si>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</si>
  <si>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</si>
  <si>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</si>
  <si>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</si>
  <si>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</si>
  <si>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</si>
  <si>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</si>
  <si>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</si>
  <si>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</si>
  <si>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</si>
  <si>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</si>
  <si>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</si>
  <si>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</si>
  <si>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</si>
  <si>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</si>
  <si>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</si>
  <si>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</si>
  <si>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</si>
  <si>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</si>
  <si>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</si>
  <si>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</si>
  <si>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</si>
  <si>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</si>
  <si>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</si>
  <si>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</si>
  <si>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</si>
  <si>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</si>
  <si>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</si>
  <si>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</si>
  <si>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</si>
  <si>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</si>
  <si>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</si>
  <si>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</si>
  <si>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</si>
  <si>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</si>
  <si>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</si>
  <si>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</si>
  <si>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</si>
  <si>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</si>
  <si>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</si>
  <si>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</si>
  <si>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</si>
  <si>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</si>
  <si>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</si>
  <si>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</si>
  <si>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</si>
  <si>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</si>
  <si>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</si>
  <si>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</si>
  <si>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</si>
  <si>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</si>
  <si>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</si>
  <si>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</si>
  <si>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</si>
  <si>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</si>
  <si>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</si>
  <si>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</si>
  <si>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</si>
  <si>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</si>
  <si>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</si>
  <si>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</si>
  <si>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</si>
  <si>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</si>
  <si>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</si>
  <si>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</si>
  <si>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</si>
  <si>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</si>
  <si>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</si>
  <si>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</si>
  <si>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</si>
  <si>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</si>
  <si>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</si>
  <si>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</si>
  <si>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</si>
  <si>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</si>
  <si>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</si>
  <si>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</si>
  <si>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</si>
  <si>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</si>
  <si>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</si>
  <si>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</si>
  <si>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</si>
  <si>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</si>
  <si>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</si>
  <si>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</si>
  <si>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</si>
  <si>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</si>
  <si>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</si>
  <si>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</si>
  <si>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</si>
  <si>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</si>
  <si>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</si>
  <si>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</si>
  <si>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</si>
  <si>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</si>
  <si>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</si>
  <si>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</si>
  <si>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</si>
  <si>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</si>
  <si>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</si>
  <si>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</si>
  <si>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</si>
  <si>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</si>
  <si>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</si>
  <si>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</si>
  <si>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</si>
  <si>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</si>
  <si>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</si>
  <si>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</si>
  <si>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</si>
  <si>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</si>
  <si>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</si>
  <si>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</si>
  <si>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</si>
  <si>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</si>
  <si>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</si>
  <si>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</si>
  <si>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</si>
  <si>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</si>
  <si>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</si>
  <si>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</si>
  <si>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</si>
  <si>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</si>
  <si>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</si>
  <si>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</si>
  <si>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</si>
  <si>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</si>
  <si>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</si>
  <si>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</si>
  <si>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</si>
  <si>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</si>
  <si>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</si>
  <si>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</si>
  <si>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</si>
  <si>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</si>
  <si>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</si>
  <si>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</si>
  <si>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</si>
  <si>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</si>
  <si>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</si>
  <si>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</si>
  <si>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</si>
  <si>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</si>
  <si>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</si>
  <si>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</si>
  <si>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</si>
  <si>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</si>
  <si>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</si>
  <si>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</si>
  <si>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</si>
  <si>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</si>
  <si>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</si>
  <si>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</si>
  <si>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</si>
  <si>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</si>
  <si>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</si>
  <si>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</si>
  <si>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</si>
  <si>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</si>
  <si>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</si>
  <si>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</si>
  <si>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</si>
  <si>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</si>
  <si>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</si>
  <si>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</si>
  <si>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</si>
  <si>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</si>
  <si>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</si>
  <si>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</si>
  <si>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</si>
  <si>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</si>
  <si>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</si>
  <si>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</si>
  <si>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</si>
  <si>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</si>
  <si>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</si>
  <si>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</si>
  <si>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</si>
  <si>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</si>
  <si>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</si>
  <si>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</si>
  <si>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</si>
  <si>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</si>
  <si>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</si>
  <si>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</si>
  <si>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</si>
  <si>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</si>
  <si>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</si>
  <si>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</si>
  <si>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</si>
  <si>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</si>
  <si>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</si>
  <si>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</si>
  <si>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</si>
  <si>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</si>
  <si>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</si>
  <si>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</si>
  <si>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</si>
  <si>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</si>
  <si>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</si>
  <si>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</si>
  <si>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</si>
  <si>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</si>
  <si>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</si>
  <si>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</si>
  <si>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</si>
  <si>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</si>
  <si>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</si>
  <si>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</si>
  <si>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</si>
  <si>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</si>
  <si>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</si>
  <si>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</si>
  <si>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</si>
  <si>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</si>
  <si>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</si>
  <si>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</si>
  <si>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</si>
  <si>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</si>
  <si>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</si>
  <si>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</si>
  <si>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</si>
  <si>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</si>
  <si>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</si>
  <si>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</si>
  <si>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</si>
  <si>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</si>
  <si>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</si>
  <si>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</si>
  <si>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</si>
  <si>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</si>
  <si>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</si>
  <si>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</si>
  <si>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</si>
  <si>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</si>
  <si>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</si>
  <si>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</si>
  <si>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</si>
  <si>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</si>
  <si>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</si>
  <si>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</si>
  <si>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</si>
  <si>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</si>
  <si>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</si>
  <si>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</si>
  <si>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</si>
  <si>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</si>
  <si>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</si>
  <si>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</si>
  <si>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</si>
  <si>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</si>
  <si>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</si>
  <si>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</si>
  <si>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</si>
  <si>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</si>
  <si>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</si>
  <si>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</si>
  <si>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</si>
  <si>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</si>
  <si>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</si>
  <si>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</si>
  <si>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</si>
  <si>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</si>
  <si>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</si>
  <si>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</si>
  <si>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</si>
  <si>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</si>
  <si>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</si>
  <si>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</si>
  <si>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</si>
  <si>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</si>
  <si>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</si>
  <si>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</si>
  <si>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</si>
  <si>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</si>
  <si>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</si>
  <si>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</si>
  <si>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</si>
  <si>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</si>
  <si>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</si>
  <si>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</si>
  <si>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</si>
  <si>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</si>
  <si>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</si>
  <si>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</si>
  <si>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</si>
  <si>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</si>
  <si>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</si>
  <si>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</si>
  <si>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</si>
  <si>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</si>
  <si>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</si>
  <si>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</si>
  <si>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</si>
  <si>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</si>
  <si>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</si>
  <si>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</si>
  <si>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</si>
  <si>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</si>
  <si>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</si>
  <si>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</si>
  <si>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</si>
  <si>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</si>
  <si>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</si>
  <si>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</si>
  <si>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</si>
  <si>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</si>
  <si>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</si>
  <si>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</si>
  <si>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</si>
  <si>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</si>
  <si>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</si>
  <si>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</si>
  <si>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</si>
  <si>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</si>
  <si>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</si>
  <si>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</si>
  <si>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</si>
  <si>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</si>
  <si>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</si>
  <si>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</si>
  <si>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</si>
  <si>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</si>
  <si>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</si>
  <si>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</si>
  <si>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</si>
  <si>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</si>
  <si>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</si>
  <si>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</si>
  <si>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</si>
  <si>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</si>
  <si>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</si>
  <si>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</si>
  <si>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</si>
  <si>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</si>
  <si>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</si>
  <si>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</si>
  <si>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</si>
  <si>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</si>
  <si>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</si>
  <si>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</si>
  <si>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</si>
  <si>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</si>
  <si>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</si>
  <si>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</si>
  <si>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</si>
  <si>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</si>
  <si>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</si>
  <si>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</si>
  <si>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</si>
  <si>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</si>
  <si>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</si>
  <si>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</si>
  <si>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</si>
  <si>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</si>
  <si>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</si>
  <si>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</si>
  <si>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</si>
  <si>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</si>
  <si>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</si>
  <si>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</si>
  <si>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</si>
  <si>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</si>
  <si>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</si>
  <si>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</si>
  <si>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</si>
  <si>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</si>
  <si>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</si>
  <si>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</si>
  <si>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</si>
  <si>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</si>
  <si>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</si>
  <si>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</si>
  <si>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</si>
  <si>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</si>
  <si>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</si>
  <si>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</si>
  <si>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</si>
  <si>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</si>
  <si>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</si>
  <si>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</si>
  <si>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</si>
  <si>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</si>
  <si>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</si>
  <si>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</si>
  <si>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</si>
  <si>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</si>
  <si>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</si>
  <si>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</si>
  <si>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</si>
  <si>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</si>
  <si>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</si>
  <si>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</si>
  <si>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</si>
  <si>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</si>
  <si>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</si>
  <si>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</si>
  <si>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</si>
  <si>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</si>
  <si>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</si>
  <si>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</si>
  <si>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</si>
  <si>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</si>
  <si>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</si>
  <si>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</si>
  <si>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</si>
  <si>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</si>
  <si>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</si>
  <si>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</si>
  <si>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</si>
  <si>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</si>
  <si>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</si>
  <si>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</si>
  <si>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</si>
  <si>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</si>
  <si>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</si>
  <si>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</si>
  <si>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</si>
  <si>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</si>
  <si>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</si>
  <si>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</si>
  <si>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</si>
  <si>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</si>
  <si>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</si>
  <si>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</si>
  <si>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</si>
  <si>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</si>
  <si>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</si>
  <si>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</si>
  <si>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</si>
  <si>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</si>
  <si>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</si>
  <si>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</si>
  <si>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</si>
  <si>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</si>
  <si>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</si>
  <si>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</si>
  <si>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</si>
  <si>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</si>
  <si>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</si>
  <si>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</si>
  <si>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</si>
  <si>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</si>
  <si>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</si>
  <si>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</si>
  <si>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</si>
  <si>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</si>
  <si>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</si>
  <si>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</si>
  <si>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</si>
  <si>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</si>
  <si>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</si>
  <si>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</si>
  <si>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</si>
  <si>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</si>
  <si>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</si>
  <si>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</si>
  <si>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</si>
  <si>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</si>
  <si>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</si>
  <si>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</si>
  <si>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</si>
  <si>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</si>
  <si>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</si>
  <si>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</si>
  <si>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</si>
  <si>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</si>
  <si>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</si>
  <si>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</si>
  <si>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</si>
  <si>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</si>
  <si>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</si>
  <si>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</si>
  <si>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</si>
  <si>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</si>
  <si>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</si>
  <si>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</si>
  <si>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</si>
  <si>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</si>
  <si>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</si>
  <si>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</si>
  <si>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</si>
  <si>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</si>
  <si>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</si>
  <si>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</si>
  <si>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</si>
  <si>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</si>
  <si>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</si>
  <si>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</si>
  <si>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</si>
  <si>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</si>
  <si>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</si>
  <si>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</si>
  <si>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</si>
  <si>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</si>
  <si>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</si>
  <si>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</si>
  <si>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</si>
  <si>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</si>
  <si>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</si>
  <si>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</si>
  <si>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</si>
  <si>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</si>
  <si>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</si>
  <si>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</si>
  <si>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</si>
  <si>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</si>
  <si>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</si>
  <si>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</si>
  <si>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</si>
  <si>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</si>
  <si>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</si>
  <si>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</si>
  <si>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</si>
  <si>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</si>
  <si>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</si>
  <si>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</si>
  <si>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</si>
  <si>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</si>
  <si>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</si>
  <si>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</si>
  <si>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</si>
  <si>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</si>
  <si>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</si>
  <si>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</si>
  <si>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</si>
  <si>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</si>
  <si>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</si>
  <si>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</si>
  <si>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</si>
  <si>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</si>
  <si>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</si>
  <si>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</si>
  <si>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</si>
  <si>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</si>
  <si>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</si>
  <si>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</si>
  <si>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</si>
  <si>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</si>
  <si>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</si>
  <si>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</si>
  <si>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</si>
  <si>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</si>
  <si>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</si>
  <si>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</si>
  <si>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</si>
  <si>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</si>
  <si>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</si>
  <si>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</si>
  <si>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</si>
  <si>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</si>
  <si>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</si>
  <si>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</si>
  <si>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</si>
  <si>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</si>
  <si>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</si>
  <si>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</si>
  <si>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</si>
  <si>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</si>
  <si>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</si>
  <si>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</si>
  <si>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</si>
  <si>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</si>
  <si>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</si>
  <si>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</si>
  <si>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</si>
  <si>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</si>
  <si>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</si>
  <si>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</si>
  <si>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</si>
  <si>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</si>
  <si>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</si>
  <si>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</si>
  <si>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</si>
  <si>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</si>
  <si>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</si>
  <si>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</si>
  <si>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</si>
  <si>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</si>
  <si>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</si>
  <si>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</si>
  <si>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</si>
  <si>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</si>
  <si>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</si>
  <si>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</si>
  <si>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</si>
  <si>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</si>
  <si>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</si>
  <si>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</si>
  <si>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</si>
  <si>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</si>
  <si>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</si>
  <si>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</si>
  <si>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</si>
  <si>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</si>
  <si>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</si>
  <si>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</si>
  <si>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</si>
  <si>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</si>
  <si>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</si>
  <si>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</si>
  <si>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</si>
  <si>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</si>
  <si>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</si>
  <si>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</si>
  <si>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</si>
  <si>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</si>
  <si>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</si>
  <si>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</si>
  <si>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</si>
  <si>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</si>
  <si>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</si>
  <si>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</si>
  <si>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</si>
  <si>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</si>
  <si>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</si>
  <si>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</si>
  <si>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</si>
  <si>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</si>
  <si>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</si>
  <si>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</si>
  <si>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</si>
  <si>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</si>
  <si>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</si>
  <si>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</si>
  <si>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</si>
  <si>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</si>
  <si>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</si>
  <si>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</si>
  <si>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</si>
  <si>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</si>
  <si>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</si>
  <si>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</si>
  <si>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</si>
  <si>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</si>
  <si>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</si>
  <si>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</si>
  <si>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</si>
  <si>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</si>
  <si>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</si>
  <si>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</si>
  <si>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</si>
  <si>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</si>
  <si>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</si>
  <si>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</si>
  <si>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</si>
  <si>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</si>
  <si>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</si>
  <si>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</si>
  <si>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</si>
  <si>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</si>
  <si>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</si>
  <si>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</si>
  <si>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</si>
  <si>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</si>
  <si>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</si>
  <si>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</si>
  <si>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</si>
  <si>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</si>
  <si>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</si>
  <si>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</si>
  <si>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</si>
  <si>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</si>
  <si>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</si>
  <si>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</si>
  <si>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</si>
  <si>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</si>
  <si>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</si>
  <si>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</si>
  <si>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</si>
  <si>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</si>
  <si>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</si>
  <si>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</si>
  <si>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</si>
  <si>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</si>
  <si>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</si>
  <si>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</si>
  <si>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</si>
  <si>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</si>
  <si>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</si>
  <si>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</si>
  <si>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</si>
  <si>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</si>
  <si>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</si>
  <si>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</si>
  <si>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</si>
  <si>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</si>
  <si>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</si>
  <si>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</si>
  <si>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</si>
  <si>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</si>
  <si>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</si>
  <si>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</si>
  <si>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</si>
  <si>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</si>
  <si>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</si>
  <si>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</si>
  <si>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</si>
  <si>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</si>
  <si>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</si>
  <si>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</si>
  <si>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</si>
  <si>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</si>
  <si>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</si>
  <si>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</si>
  <si>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</si>
  <si>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</si>
  <si>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</si>
  <si>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</si>
  <si>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</si>
  <si>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</si>
  <si>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</si>
  <si>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</si>
  <si>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</si>
  <si>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</si>
  <si>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</si>
  <si>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</si>
  <si>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</si>
  <si>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</si>
  <si>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</si>
  <si>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</si>
  <si>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</si>
  <si>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</si>
  <si>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</si>
  <si>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</si>
  <si>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</si>
  <si>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</si>
  <si>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</si>
  <si>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</si>
  <si>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</si>
  <si>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</si>
  <si>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</si>
  <si>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</si>
  <si>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</si>
  <si>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</si>
  <si>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</si>
  <si>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</si>
  <si>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</si>
  <si>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</si>
  <si>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</si>
  <si>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</si>
  <si>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</si>
  <si>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</si>
  <si>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</si>
  <si>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</si>
  <si>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</si>
  <si>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</si>
  <si>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</si>
  <si>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</si>
  <si>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</si>
  <si>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</si>
  <si>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</si>
  <si>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</si>
  <si>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</si>
  <si>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</si>
  <si>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</si>
  <si>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</si>
  <si>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</si>
  <si>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</si>
  <si>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</si>
  <si>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</si>
  <si>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</si>
  <si>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</si>
  <si>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</si>
  <si>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</si>
  <si>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</si>
  <si>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</si>
  <si>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</si>
  <si>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</si>
  <si>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</si>
  <si>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</si>
  <si>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</si>
  <si>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</si>
  <si>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</si>
  <si>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</si>
  <si>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</si>
  <si>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</si>
  <si>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</si>
  <si>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</si>
  <si>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</si>
  <si>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</si>
  <si>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</si>
  <si>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</si>
  <si>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</si>
  <si>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</si>
  <si>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</si>
  <si>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</si>
  <si>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</si>
  <si>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</si>
  <si>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</si>
  <si>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</si>
  <si>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</si>
  <si>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</si>
  <si>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</si>
  <si>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</si>
  <si>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</si>
  <si>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</si>
  <si>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</si>
  <si>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</si>
  <si>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</si>
  <si>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</si>
  <si>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</si>
  <si>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</si>
  <si>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</si>
  <si>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</si>
  <si>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</si>
  <si>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</si>
  <si>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</si>
  <si>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</si>
  <si>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</si>
  <si>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</si>
  <si>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</si>
  <si>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</si>
  <si>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</si>
  <si>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</si>
  <si>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</si>
  <si>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</si>
  <si>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</si>
  <si>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</si>
  <si>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</si>
  <si>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</si>
  <si>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</si>
  <si>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</si>
  <si>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</si>
  <si>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</si>
  <si>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</si>
  <si>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</si>
  <si>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</si>
  <si>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</si>
  <si>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</si>
  <si>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</si>
  <si>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</si>
  <si>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</si>
  <si>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</si>
  <si>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</si>
  <si>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</si>
  <si>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</si>
  <si>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</si>
  <si>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</si>
  <si>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</si>
  <si>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</si>
  <si>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</si>
  <si>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</si>
  <si>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</si>
  <si>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</si>
  <si>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</si>
  <si>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</si>
  <si>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</si>
  <si>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</si>
  <si>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</si>
  <si>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</si>
  <si>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</si>
  <si>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</si>
  <si>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</si>
  <si>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</si>
  <si>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</si>
  <si>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</si>
  <si>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</si>
  <si>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</si>
  <si>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</si>
  <si>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</si>
  <si>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</si>
  <si>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</si>
  <si>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</si>
  <si>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</si>
  <si>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</si>
  <si>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</si>
  <si>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</si>
  <si>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</si>
  <si>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</si>
  <si>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</si>
  <si>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</si>
  <si>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</si>
  <si>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</si>
  <si>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</si>
  <si>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</si>
  <si>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</si>
  <si>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</si>
  <si>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</si>
  <si>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</si>
  <si>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</si>
  <si>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</si>
  <si>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</si>
  <si>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</si>
  <si>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</si>
  <si>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</si>
  <si>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</si>
  <si>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</si>
  <si>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</si>
  <si>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</si>
  <si>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</si>
  <si>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</si>
  <si>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</si>
  <si>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</si>
  <si>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</si>
  <si>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</si>
  <si>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</si>
  <si>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</si>
  <si>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</si>
  <si>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</si>
  <si>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</si>
  <si>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</si>
  <si>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</si>
  <si>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</si>
  <si>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</si>
  <si>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</si>
  <si>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</si>
  <si>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</si>
  <si>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</si>
  <si>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</si>
  <si>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</si>
  <si>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</si>
  <si>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</si>
  <si>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</si>
  <si>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</si>
  <si>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</si>
  <si>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</si>
  <si>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</si>
  <si>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</si>
  <si>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</si>
  <si>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</si>
  <si>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</si>
  <si>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</si>
  <si>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</si>
  <si>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</si>
  <si>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</si>
  <si>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</si>
  <si>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</si>
  <si>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</si>
  <si>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</si>
  <si>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</si>
  <si>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</si>
  <si>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</si>
  <si>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</si>
  <si>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</si>
  <si>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</si>
  <si>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</si>
  <si>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</si>
  <si>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</si>
  <si>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</si>
  <si>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</si>
  <si>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</si>
  <si>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</si>
  <si>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</si>
  <si>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</si>
  <si>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</si>
  <si>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</si>
  <si>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</si>
  <si>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</si>
  <si>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</si>
  <si>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</si>
  <si>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</si>
  <si>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</si>
  <si>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</si>
  <si>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</si>
  <si>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</si>
  <si>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</si>
  <si>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</si>
  <si>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</si>
  <si>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</si>
  <si>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</si>
  <si>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</si>
  <si>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</si>
  <si>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</si>
  <si>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</si>
  <si>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</si>
  <si>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</si>
  <si>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</si>
  <si>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</si>
  <si>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</si>
  <si>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</si>
  <si>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</si>
  <si>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</si>
  <si>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</si>
  <si>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</si>
  <si>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</si>
  <si>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</si>
  <si>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</si>
  <si>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</si>
  <si>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</si>
  <si>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</si>
  <si>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</si>
  <si>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</si>
  <si>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</si>
  <si>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</si>
  <si>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</si>
  <si>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</si>
  <si>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</si>
  <si>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</si>
  <si>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</si>
  <si>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</si>
  <si>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</si>
  <si>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</si>
  <si>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</si>
  <si>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</si>
  <si>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</si>
  <si>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</si>
  <si>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</si>
  <si>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</si>
  <si>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</si>
  <si>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</si>
  <si>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</si>
  <si>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</si>
  <si>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</si>
  <si>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</si>
  <si>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</si>
  <si>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</si>
  <si>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</si>
  <si>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</si>
  <si>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</si>
  <si>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</si>
  <si>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</si>
  <si>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</si>
  <si>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</si>
  <si>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</si>
  <si>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</si>
  <si>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</si>
  <si>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</si>
  <si>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</si>
  <si>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</si>
  <si>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</si>
  <si>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</si>
  <si>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</si>
  <si>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</si>
  <si>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</si>
  <si>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</si>
  <si>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</si>
  <si>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</si>
  <si>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</si>
  <si>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</si>
  <si>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</si>
  <si>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</si>
  <si>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</si>
  <si>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</si>
  <si>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</si>
  <si>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</si>
  <si>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</si>
  <si>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</si>
  <si>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</si>
  <si>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</si>
  <si>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</si>
  <si>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</si>
  <si>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</si>
  <si>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</si>
  <si>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</si>
  <si>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</si>
  <si>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</si>
  <si>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</si>
  <si>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</si>
  <si>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</si>
  <si>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</si>
  <si>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</si>
  <si>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</si>
  <si>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</si>
  <si>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</si>
  <si>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</si>
  <si>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</si>
  <si>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</si>
  <si>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</si>
  <si>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</si>
  <si>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</si>
  <si>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</si>
  <si>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</si>
  <si>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</si>
  <si>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</si>
  <si>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</si>
  <si>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</si>
  <si>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</si>
  <si>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</si>
  <si>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</si>
  <si>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</si>
  <si>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</si>
  <si>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</si>
  <si>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</si>
  <si>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</si>
  <si>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</si>
  <si>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</si>
  <si>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</si>
  <si>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</si>
  <si>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</si>
  <si>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</si>
  <si>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</si>
  <si>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</si>
  <si>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</si>
  <si>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</si>
  <si>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</si>
  <si>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</si>
  <si>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</si>
  <si>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</si>
  <si>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</si>
  <si>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</si>
  <si>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</si>
  <si>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</si>
  <si>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</si>
  <si>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</si>
  <si>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</si>
  <si>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</si>
  <si>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</si>
  <si>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</si>
  <si>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</si>
  <si>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</si>
  <si>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</si>
  <si>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</si>
  <si>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</si>
  <si>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</si>
  <si>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</si>
  <si>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</si>
  <si>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</si>
  <si>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</si>
  <si>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</si>
  <si>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</si>
  <si>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</si>
  <si>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</si>
  <si>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</si>
  <si>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</si>
  <si>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</si>
  <si>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</si>
  <si>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</si>
  <si>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</si>
  <si>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</si>
  <si>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</si>
  <si>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</si>
  <si>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</si>
  <si>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</si>
  <si>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</si>
  <si>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</si>
  <si>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</si>
  <si>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</si>
  <si>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</si>
  <si>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</si>
  <si>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</si>
  <si>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</si>
  <si>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</si>
  <si>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</si>
  <si>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</si>
  <si>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</si>
  <si>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</si>
  <si>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</si>
  <si>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</si>
  <si>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</si>
  <si>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</si>
  <si>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</si>
  <si>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</si>
  <si>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</si>
  <si>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</si>
  <si>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</si>
  <si>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</si>
  <si>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</si>
  <si>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</si>
  <si>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</si>
  <si>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</si>
  <si>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</si>
  <si>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</si>
  <si>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</si>
  <si>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</si>
  <si>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</si>
  <si>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</si>
  <si>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</si>
  <si>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</si>
  <si>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</si>
  <si>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</si>
  <si>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</si>
  <si>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</si>
  <si>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</si>
  <si>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</si>
  <si>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</si>
  <si>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</si>
  <si>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</si>
  <si>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</si>
  <si>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</si>
  <si>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</si>
  <si>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</si>
  <si>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</si>
  <si>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</si>
  <si>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</si>
  <si>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</si>
  <si>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</si>
  <si>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</si>
  <si>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</si>
  <si>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</si>
  <si>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</si>
  <si>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</si>
  <si>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</si>
  <si>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</si>
  <si>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</si>
  <si>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</si>
  <si>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</si>
  <si>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</si>
  <si>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</si>
  <si>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</si>
  <si>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</si>
  <si>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</si>
  <si>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</si>
  <si>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</si>
  <si>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</si>
  <si>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</si>
  <si>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</si>
  <si>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</si>
  <si>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</si>
  <si>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</si>
  <si>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</si>
  <si>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</si>
  <si>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</si>
  <si>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</si>
  <si>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</si>
  <si>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</si>
  <si>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</si>
  <si>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</si>
  <si>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</si>
  <si>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</si>
  <si>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</si>
  <si>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</si>
  <si>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</si>
  <si>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</si>
  <si>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</si>
  <si>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</si>
  <si>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</si>
  <si>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</si>
  <si>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</si>
  <si>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</si>
  <si>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</si>
  <si>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</si>
  <si>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</si>
  <si>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</si>
  <si>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</si>
  <si>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</si>
  <si>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</si>
  <si>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</si>
  <si>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</si>
  <si>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</si>
  <si>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</si>
  <si>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</si>
  <si>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</si>
  <si>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</si>
  <si>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</si>
  <si>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</si>
  <si>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</si>
  <si>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</si>
  <si>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</si>
  <si>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</si>
  <si>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</si>
  <si>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</si>
  <si>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</si>
  <si>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</si>
  <si>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</si>
  <si>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</si>
  <si>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</si>
  <si>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</si>
  <si>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</si>
  <si>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</si>
  <si>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</si>
  <si>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</si>
  <si>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</si>
  <si>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</si>
  <si>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</si>
  <si>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</si>
  <si>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</si>
  <si>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</si>
  <si>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</si>
  <si>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</si>
  <si>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</si>
  <si>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</si>
  <si>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</si>
  <si>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</si>
  <si>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</si>
  <si>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</si>
  <si>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</si>
  <si>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</si>
  <si>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</si>
  <si>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</si>
  <si>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</si>
  <si>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</si>
  <si>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</si>
  <si>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</si>
  <si>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</si>
  <si>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</si>
  <si>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</si>
  <si>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</si>
  <si>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</si>
  <si>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</si>
  <si>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</si>
  <si>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</si>
  <si>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</si>
  <si>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</si>
  <si>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</si>
  <si>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</si>
  <si>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</si>
  <si>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</si>
  <si>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</si>
  <si>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</si>
  <si>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</si>
  <si>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</si>
  <si>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</si>
  <si>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</si>
  <si>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</si>
  <si>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</si>
  <si>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</si>
  <si>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</si>
  <si>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</si>
  <si>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</si>
  <si>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</si>
  <si>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</si>
  <si>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</si>
  <si>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</si>
  <si>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</si>
  <si>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</si>
  <si>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</si>
  <si>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</si>
  <si>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</si>
  <si>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</si>
  <si>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</si>
  <si>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</si>
  <si>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</si>
  <si>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</si>
  <si>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</si>
  <si>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</si>
  <si>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</si>
  <si>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</si>
  <si>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</si>
  <si>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</si>
  <si>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</si>
  <si>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</si>
  <si>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</si>
  <si>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</si>
  <si>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</si>
  <si>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</si>
  <si>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</si>
  <si>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</si>
  <si>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</si>
  <si>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</si>
  <si>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</si>
  <si>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</si>
  <si>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</si>
  <si>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</si>
  <si>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</si>
  <si>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</si>
  <si>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</si>
  <si>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</si>
  <si>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</si>
  <si>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</si>
  <si>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</si>
  <si>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</si>
  <si>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</si>
  <si>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</si>
  <si>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</si>
  <si>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</si>
  <si>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</si>
  <si>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</si>
  <si>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</si>
  <si>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</si>
  <si>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</si>
  <si>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</si>
  <si>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</si>
  <si>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</si>
  <si>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</si>
  <si>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</si>
  <si>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</si>
  <si>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</si>
  <si>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</si>
  <si>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</si>
  <si>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</si>
  <si>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</si>
  <si>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</si>
  <si>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</si>
  <si>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</si>
  <si>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</si>
  <si>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</si>
  <si>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</si>
  <si>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</si>
  <si>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</si>
  <si>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</si>
  <si>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</si>
  <si>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</si>
  <si>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</si>
  <si>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</si>
  <si>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</si>
  <si>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</si>
  <si>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</si>
  <si>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</si>
  <si>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</si>
  <si>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</si>
  <si>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</si>
  <si>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</si>
  <si>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</si>
  <si>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</si>
  <si>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</si>
  <si>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</si>
  <si>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</si>
  <si>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</si>
  <si>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</si>
  <si>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</si>
  <si>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</si>
  <si>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</si>
  <si>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</si>
  <si>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</si>
  <si>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</si>
  <si>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</si>
  <si>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</si>
  <si>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</si>
  <si>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</si>
  <si>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</si>
  <si>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</si>
  <si>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</si>
  <si>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</si>
  <si>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</si>
  <si>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</si>
  <si>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</si>
  <si>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</si>
  <si>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</si>
  <si>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</si>
  <si>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</si>
  <si>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</si>
  <si>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</si>
  <si>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</si>
  <si>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</si>
  <si>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</si>
  <si>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</si>
  <si>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</si>
  <si>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</si>
  <si>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</si>
  <si>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</si>
  <si>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</si>
  <si>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</si>
  <si>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</si>
  <si>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</si>
  <si>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</si>
  <si>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</si>
  <si>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</si>
  <si>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</si>
  <si>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</si>
  <si>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</si>
  <si>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</si>
  <si>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</si>
  <si>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</si>
  <si>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</si>
  <si>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</si>
  <si>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</si>
  <si>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</si>
  <si>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</si>
  <si>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</si>
  <si>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</si>
  <si>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</si>
  <si>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</si>
  <si>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</si>
  <si>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</si>
  <si>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</si>
  <si>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</si>
  <si>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</si>
  <si>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</si>
  <si>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</si>
  <si>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</si>
  <si>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</si>
  <si>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</si>
  <si>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</si>
  <si>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</si>
  <si>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</si>
  <si>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</si>
  <si>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</si>
  <si>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</si>
  <si>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</si>
  <si>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</si>
  <si>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</si>
  <si>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</si>
  <si>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</si>
  <si>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</si>
  <si>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</si>
  <si>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</si>
  <si>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</si>
  <si>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</si>
  <si>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</si>
  <si>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</si>
  <si>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</si>
  <si>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</si>
  <si>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</si>
  <si>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</si>
  <si>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</si>
  <si>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</si>
  <si>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</si>
  <si>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</si>
  <si>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</si>
  <si>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</si>
  <si>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</si>
  <si>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</si>
  <si>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</si>
  <si>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</si>
  <si>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</si>
  <si>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</si>
  <si>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</si>
  <si>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</si>
  <si>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</si>
  <si>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</si>
  <si>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</si>
  <si>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</si>
  <si>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</si>
  <si>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</si>
  <si>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</si>
  <si>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</si>
  <si>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</si>
  <si>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</si>
  <si>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</si>
  <si>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</si>
  <si>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</si>
  <si>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</si>
  <si>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</si>
  <si>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</si>
  <si>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</si>
  <si>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</si>
  <si>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</si>
  <si>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</si>
  <si>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</si>
  <si>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</si>
  <si>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</si>
  <si>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</si>
  <si>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</si>
  <si>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</si>
  <si>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</si>
  <si>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</si>
  <si>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</si>
  <si>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</si>
  <si>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</si>
  <si>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</si>
  <si>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</si>
  <si>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</si>
  <si>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</si>
  <si>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</si>
  <si>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</si>
  <si>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</si>
  <si>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</si>
  <si>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</si>
  <si>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</si>
  <si>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</si>
  <si>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</si>
  <si>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</si>
  <si>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</si>
  <si>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</si>
  <si>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</si>
  <si>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</si>
  <si>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</si>
  <si>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</si>
  <si>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</si>
  <si>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</si>
  <si>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</si>
  <si>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</si>
  <si>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</si>
  <si>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</si>
  <si>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</si>
  <si>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</si>
  <si>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</si>
  <si>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</si>
  <si>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</si>
  <si>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</si>
  <si>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</si>
  <si>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</si>
  <si>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</si>
  <si>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</si>
  <si>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</si>
  <si>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</si>
  <si>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</si>
  <si>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</si>
  <si>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</si>
  <si>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</si>
  <si>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</si>
  <si>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</si>
  <si>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</si>
  <si>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</si>
  <si>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</si>
  <si>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</si>
  <si>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</si>
  <si>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</si>
  <si>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</si>
  <si>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</si>
  <si>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</si>
  <si>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</si>
  <si>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</si>
  <si>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</si>
  <si>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</si>
  <si>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</si>
  <si>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</si>
  <si>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</si>
  <si>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</si>
  <si>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</si>
  <si>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</si>
  <si>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</si>
  <si>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</si>
  <si>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</si>
  <si>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</si>
  <si>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</si>
  <si>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</si>
  <si>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</si>
  <si>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</si>
  <si>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</si>
  <si>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</si>
  <si>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</si>
  <si>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</si>
  <si>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</si>
  <si>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</si>
  <si>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</si>
  <si>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</si>
  <si>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</si>
  <si>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</si>
  <si>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</si>
  <si>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</si>
  <si>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</si>
  <si>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</si>
  <si>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</si>
  <si>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</si>
  <si>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</si>
  <si>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</si>
  <si>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</si>
  <si>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</si>
  <si>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</si>
  <si>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</si>
  <si>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</si>
  <si>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</si>
  <si>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</si>
  <si>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</si>
  <si>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</si>
  <si>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</si>
  <si>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</si>
  <si>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</si>
  <si>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</si>
  <si>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</si>
  <si>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</si>
  <si>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</si>
  <si>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</si>
  <si>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</si>
  <si>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</si>
  <si>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</si>
  <si>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</si>
  <si>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</si>
  <si>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</si>
  <si>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</si>
  <si>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</si>
  <si>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</si>
  <si>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</si>
  <si>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</si>
  <si>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</si>
  <si>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</si>
  <si>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</si>
  <si>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</si>
  <si>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</si>
  <si>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</si>
  <si>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</si>
  <si>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</si>
  <si>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</si>
  <si>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</si>
  <si>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</si>
  <si>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</si>
  <si>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</si>
  <si>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</si>
  <si>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</si>
  <si>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</si>
  <si>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</si>
  <si>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</si>
  <si>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</si>
  <si>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</si>
  <si>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</si>
  <si>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</si>
  <si>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</si>
  <si>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</si>
  <si>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</si>
  <si>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</si>
  <si>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</si>
  <si>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</si>
  <si>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</si>
  <si>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</si>
  <si>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</si>
  <si>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</si>
  <si>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</si>
  <si>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</si>
  <si>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</si>
  <si>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</si>
  <si>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</si>
  <si>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</si>
  <si>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</si>
  <si>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</si>
  <si>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</si>
  <si>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</si>
  <si>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</si>
  <si>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</si>
  <si>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</si>
  <si>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</si>
  <si>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</si>
  <si>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</si>
  <si>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</si>
  <si>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</si>
  <si>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</si>
  <si>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</si>
  <si>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</si>
  <si>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</si>
  <si>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</si>
  <si>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</si>
  <si>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</si>
  <si>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</si>
  <si>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</si>
  <si>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</si>
  <si>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</si>
  <si>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</si>
  <si>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</si>
  <si>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</si>
  <si>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</si>
  <si>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</si>
  <si>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</si>
  <si>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</si>
  <si>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</si>
  <si>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</si>
  <si>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</si>
  <si>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</si>
  <si>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</si>
  <si>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</si>
  <si>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</si>
  <si>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</si>
  <si>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</si>
  <si>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</si>
  <si>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</si>
  <si>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</si>
  <si>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</si>
  <si>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</si>
  <si>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</si>
  <si>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</si>
  <si>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</si>
  <si>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</si>
  <si>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</si>
  <si>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</si>
  <si>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</si>
  <si>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</si>
  <si>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</si>
  <si>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</si>
  <si>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</si>
  <si>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</si>
  <si>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</si>
  <si>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</si>
  <si>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</si>
  <si>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</si>
  <si>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</si>
  <si>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</si>
  <si>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</si>
  <si>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</si>
  <si>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</si>
  <si>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</si>
  <si>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</si>
  <si>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</si>
  <si>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</si>
  <si>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</si>
  <si>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</si>
  <si>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</si>
  <si>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</si>
  <si>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</si>
  <si>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</si>
  <si>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</si>
  <si>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</si>
  <si>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</si>
  <si>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</si>
  <si>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</si>
  <si>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</si>
  <si>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</si>
  <si>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</si>
  <si>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</si>
  <si>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</si>
  <si>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</si>
  <si>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</si>
  <si>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</si>
  <si>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</si>
  <si>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</si>
  <si>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</si>
  <si>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</si>
  <si>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</si>
  <si>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</si>
  <si>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</si>
  <si>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</si>
  <si>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</si>
  <si>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</si>
  <si>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</si>
  <si>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</si>
  <si>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</si>
  <si>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</si>
  <si>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</si>
  <si>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</si>
  <si>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</si>
  <si>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</si>
  <si>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</si>
  <si>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</si>
  <si>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</si>
  <si>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</si>
  <si>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</si>
  <si>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</si>
  <si>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</si>
  <si>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</si>
  <si>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</si>
  <si>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</si>
  <si>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</si>
  <si>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</si>
  <si>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</si>
  <si>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</si>
  <si>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</si>
  <si>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</si>
  <si>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</si>
  <si>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</si>
  <si>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</si>
  <si>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</si>
  <si>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</si>
  <si>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</si>
  <si>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</si>
  <si>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</si>
  <si>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</si>
  <si>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</si>
  <si>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</si>
  <si>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</si>
  <si>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</si>
  <si>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</si>
  <si>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</si>
  <si>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</si>
  <si>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</si>
  <si>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</si>
  <si>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</si>
  <si>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</si>
  <si>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</si>
  <si>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</si>
  <si>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</si>
  <si>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</si>
  <si>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</si>
  <si>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</si>
  <si>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</si>
  <si>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</si>
  <si>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</si>
  <si>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</si>
  <si>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</si>
  <si>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</si>
  <si>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</si>
  <si>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</si>
  <si>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</si>
  <si>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</si>
  <si>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</si>
  <si>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</si>
  <si>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</si>
  <si>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</si>
  <si>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</si>
  <si>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</si>
  <si>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</si>
  <si>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</si>
  <si>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</si>
  <si>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</si>
  <si>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</si>
  <si>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</si>
  <si>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</si>
  <si>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</si>
  <si>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</si>
  <si>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</si>
  <si>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</si>
  <si>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</si>
  <si>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</si>
  <si>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</si>
  <si>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</si>
  <si>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</si>
  <si>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</si>
  <si>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</si>
  <si>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</si>
  <si>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</si>
  <si>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</si>
  <si>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</si>
  <si>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</si>
  <si>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</si>
  <si>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</si>
  <si>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</si>
  <si>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</si>
  <si>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</si>
  <si>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</si>
  <si>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</si>
  <si>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</si>
  <si>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</si>
  <si>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</si>
  <si>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</si>
  <si>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</si>
  <si>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</si>
  <si>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</si>
  <si>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</si>
  <si>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</si>
  <si>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</si>
  <si>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</si>
  <si>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</si>
  <si>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</si>
  <si>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</si>
  <si>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</si>
  <si>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</si>
  <si>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</si>
  <si>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</si>
  <si>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</si>
  <si>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</si>
  <si>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</si>
  <si>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</si>
  <si>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</si>
  <si>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</si>
  <si>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</si>
  <si>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</si>
  <si>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</si>
  <si>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</si>
  <si>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</si>
  <si>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</si>
  <si>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</si>
  <si>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</si>
  <si>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</si>
  <si>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</si>
  <si>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</si>
  <si>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</si>
  <si>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</si>
  <si>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</si>
  <si>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</si>
  <si>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</si>
  <si>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</si>
  <si>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</si>
  <si>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</si>
  <si>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</si>
  <si>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</si>
  <si>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</si>
  <si>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</si>
  <si>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</si>
  <si>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</si>
  <si>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</si>
  <si>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</si>
  <si>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</si>
  <si>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</si>
  <si>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</si>
  <si>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</si>
  <si>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</si>
  <si>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</si>
  <si>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</si>
  <si>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</si>
  <si>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</si>
  <si>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</si>
  <si>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</si>
  <si>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</si>
  <si>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</si>
  <si>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</si>
  <si>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</si>
  <si>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</si>
  <si>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</si>
  <si>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</si>
  <si>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</si>
  <si>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</si>
  <si>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</si>
  <si>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</si>
  <si>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</si>
  <si>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</si>
  <si>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</si>
  <si>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</si>
  <si>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</si>
  <si>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</si>
  <si>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</si>
  <si>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</si>
  <si>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</si>
  <si>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</si>
  <si>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</si>
  <si>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</si>
  <si>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</si>
  <si>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</si>
  <si>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</si>
  <si>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</si>
  <si>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</si>
  <si>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</si>
  <si>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</si>
  <si>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</si>
  <si>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</si>
  <si>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</si>
  <si>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</si>
  <si>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</si>
  <si>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</si>
  <si>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</si>
  <si>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</si>
  <si>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</si>
  <si>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</si>
  <si>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</si>
  <si>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</si>
  <si>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</si>
  <si>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</si>
  <si>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</si>
  <si>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</si>
  <si>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</si>
  <si>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</si>
  <si>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</si>
  <si>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</si>
  <si>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</si>
  <si>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</si>
  <si>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</si>
  <si>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</si>
  <si>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</si>
  <si>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</si>
  <si>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</si>
  <si>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</si>
  <si>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</si>
  <si>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</si>
  <si>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</si>
  <si>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</si>
  <si>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</si>
  <si>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</si>
  <si>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</si>
  <si>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</si>
  <si>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</si>
  <si>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</si>
  <si>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</si>
  <si>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</si>
  <si>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</si>
  <si>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</si>
  <si>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</si>
  <si>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</si>
  <si>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</si>
  <si>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</si>
  <si>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</si>
  <si>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</si>
  <si>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</si>
  <si>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</si>
  <si>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</si>
  <si>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</si>
  <si>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</si>
  <si>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</si>
  <si>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</si>
  <si>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</si>
  <si>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</si>
  <si>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</si>
  <si>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</si>
  <si>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</si>
  <si>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</si>
  <si>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</si>
  <si>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</si>
  <si>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</si>
  <si>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</si>
  <si>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</si>
  <si>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</si>
  <si>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</si>
  <si>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</si>
  <si>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</si>
  <si>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</si>
  <si>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</si>
  <si>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</si>
  <si>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</si>
  <si>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</si>
  <si>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</si>
  <si>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</si>
  <si>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</si>
  <si>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</si>
  <si>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</si>
  <si>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</si>
  <si>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</si>
  <si>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</si>
  <si>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</si>
  <si>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</si>
  <si>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</si>
  <si>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</si>
  <si>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</si>
  <si>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</si>
  <si>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</si>
  <si>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</si>
  <si>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</si>
  <si>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</si>
  <si>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</si>
  <si>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</si>
  <si>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</si>
  <si>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</si>
  <si>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</si>
  <si>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</si>
  <si>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</si>
  <si>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</si>
  <si>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</si>
  <si>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</si>
  <si>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</si>
  <si>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</si>
  <si>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</si>
  <si>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</si>
  <si>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</si>
  <si>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</si>
  <si>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</si>
  <si>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</si>
  <si>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</si>
  <si>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</si>
  <si>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</si>
  <si>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</si>
  <si>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</si>
  <si>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</si>
  <si>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</si>
  <si>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</si>
  <si>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</si>
  <si>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</si>
  <si>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</si>
  <si>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</si>
  <si>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</si>
  <si>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</si>
  <si>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</si>
  <si>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</si>
  <si>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</si>
  <si>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</si>
  <si>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</si>
  <si>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</si>
  <si>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</si>
  <si>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</si>
  <si>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</si>
  <si>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</si>
  <si>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</si>
  <si>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</si>
  <si>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</si>
  <si>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</si>
  <si>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</si>
  <si>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</si>
  <si>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</si>
  <si>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</si>
  <si>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</si>
  <si>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</si>
  <si>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</si>
  <si>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</si>
  <si>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</si>
  <si>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</si>
  <si>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</si>
  <si>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</si>
  <si>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</si>
  <si>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</si>
  <si>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</si>
  <si>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</si>
  <si>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</si>
  <si>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</si>
  <si>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</si>
  <si>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</si>
  <si>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</si>
  <si>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</si>
  <si>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</si>
  <si>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</si>
  <si>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</si>
  <si>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</si>
  <si>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</si>
  <si>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</si>
  <si>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</si>
  <si>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</si>
  <si>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</si>
  <si>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</si>
  <si>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</si>
  <si>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</si>
  <si>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</si>
  <si>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</si>
  <si>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</si>
  <si>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</si>
  <si>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</si>
  <si>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</si>
  <si>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</si>
  <si>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</si>
  <si>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</si>
  <si>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</si>
  <si>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</si>
  <si>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</si>
  <si>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</si>
  <si>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</si>
  <si>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</si>
  <si>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</si>
  <si>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</si>
  <si>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</si>
  <si>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</si>
  <si>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</si>
  <si>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</si>
  <si>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</si>
  <si>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</si>
  <si>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</si>
  <si>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</si>
  <si>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</si>
  <si>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</si>
  <si>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</si>
  <si>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</si>
  <si>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</si>
  <si>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</si>
  <si>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</si>
  <si>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</si>
  <si>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</si>
  <si>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</si>
  <si>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</si>
  <si>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</si>
  <si>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</si>
  <si>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</si>
  <si>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</si>
  <si>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</si>
  <si>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</si>
  <si>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</si>
  <si>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</si>
  <si>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</si>
  <si>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</si>
  <si>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</si>
  <si>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</si>
  <si>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</si>
  <si>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</si>
  <si>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</si>
  <si>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</si>
  <si>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</si>
  <si>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</si>
  <si>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</si>
  <si>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</si>
  <si>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</si>
  <si>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</si>
  <si>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</si>
  <si>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</si>
  <si>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</si>
  <si>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</si>
  <si>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</si>
  <si>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</si>
  <si>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</si>
  <si>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</si>
  <si>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</si>
  <si>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</si>
  <si>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</si>
  <si>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</si>
  <si>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</si>
  <si>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</si>
  <si>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</si>
  <si>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</si>
  <si>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</si>
  <si>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</si>
  <si>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</si>
  <si>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</si>
  <si>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</si>
  <si>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</si>
  <si>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</si>
  <si>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</si>
  <si>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</si>
  <si>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</si>
  <si>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</si>
  <si>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</si>
  <si>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</si>
  <si>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</si>
  <si>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</si>
  <si>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</si>
  <si>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</si>
  <si>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</si>
  <si>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</si>
  <si>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</si>
  <si>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</si>
  <si>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</si>
  <si>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</si>
  <si>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</si>
  <si>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</si>
  <si>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</si>
  <si>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</si>
  <si>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</si>
  <si>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</si>
  <si>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</si>
  <si>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</si>
  <si>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</si>
  <si>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</si>
  <si>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</si>
  <si>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</si>
  <si>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</si>
  <si>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</si>
  <si>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</si>
  <si>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</si>
  <si>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</si>
  <si>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</si>
  <si>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</si>
  <si>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</si>
  <si>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</si>
  <si>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</si>
  <si>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</si>
  <si>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</si>
  <si>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</si>
  <si>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</si>
  <si>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</si>
  <si>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</si>
  <si>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</si>
  <si>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</si>
  <si>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</si>
  <si>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</si>
  <si>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</si>
  <si>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</si>
  <si>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</si>
  <si>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</si>
  <si>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</si>
  <si>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</si>
  <si>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</si>
  <si>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</si>
  <si>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</si>
  <si>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</si>
  <si>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</si>
  <si>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</si>
  <si>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</si>
  <si>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</si>
  <si>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</si>
  <si>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</si>
  <si>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</si>
  <si>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</si>
  <si>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</si>
  <si>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</si>
  <si>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</si>
  <si>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</si>
  <si>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</si>
  <si>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</si>
  <si>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</si>
  <si>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</si>
  <si>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</si>
  <si>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</si>
  <si>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</si>
  <si>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</si>
  <si>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</si>
  <si>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</si>
  <si>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</si>
  <si>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</si>
  <si>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</si>
  <si>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</si>
  <si>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</si>
  <si>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</si>
  <si>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</si>
  <si>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</si>
  <si>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</si>
  <si>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</si>
  <si>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</si>
  <si>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</si>
  <si>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</si>
  <si>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</si>
  <si>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</si>
  <si>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</si>
  <si>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</si>
  <si>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</si>
  <si>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</si>
  <si>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</si>
  <si>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</si>
  <si>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</si>
  <si>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</si>
  <si>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</si>
  <si>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</si>
  <si>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</si>
  <si>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</si>
  <si>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</si>
  <si>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</si>
  <si>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</si>
  <si>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</si>
  <si>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</si>
  <si>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</si>
  <si>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</si>
  <si>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</si>
  <si>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</si>
  <si>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</si>
  <si>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</si>
  <si>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</si>
  <si>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</si>
  <si>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</si>
  <si>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</si>
  <si>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</si>
  <si>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</si>
  <si>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</si>
  <si>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</si>
  <si>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</si>
  <si>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</si>
  <si>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</si>
  <si>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EM team at site TS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</si>
  <si>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</si>
  <si>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</si>
  <si>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</si>
  <si>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</si>
  <si>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</si>
  <si>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</si>
  <si>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</si>
  <si>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</si>
  <si>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</si>
  <si>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</si>
  <si>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</si>
  <si>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</si>
  <si>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</si>
  <si>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</si>
  <si>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</si>
  <si>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</si>
  <si>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TT-20251121-00850 , NO PCM</t>
  </si>
  <si>
    <t>N/A</t>
  </si>
  <si>
    <t>EM Team moved ETA: 20 min</t>
  </si>
  <si>
    <t>PCM-20251122-00000014</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</si>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</sst>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320.07443576389051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45983.022861689817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45983.022861689817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45983.022861689817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45983.022861689817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45983.022861689817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45983.022861689817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45983.022861689817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45983.022861689817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45983.022861689817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45983.022861689817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45983.022861689817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45983.022861689817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45983.022861689817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45983.022861689817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45983.022861689817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45983.022861689817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45983.022861689817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45983.022861689817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45983.022861689817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45983.022861689817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45983.022861689817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45983.022861689817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45983.022861689817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45983.022861689817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45983.022861689817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45983.022861689817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45983.022861689817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45983.022861689817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45983.022861689817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45983.022861689817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45983.022861689817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45983.022861689817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45983.022861689817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45983.022861689817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45983.022861689817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45983.022861689817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45983.022861689817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45983.022861689817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45983.022861689817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45983.022861689817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45983.022861689817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45983.022861689817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45983.022861689817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45983.022861689817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45983.022861689817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45983.022861689817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45983.022861689817</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45983.022861689817</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21F4CBEC-9A30-42BF-B6F9-722E8242C319}"/>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158.02302395833249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45983.022861689817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45983.022861689817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45983.022861689817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45983.022861689817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45983.022861689817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45983.022861689817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45983.022861689817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45983.022861689817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45983.022861689817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45983.022861689817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45983.022861689817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45983.022861689817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45983.022861689817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45983.022861689817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45983.022861689817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45983.022861689817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45983.022861689817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45983.022861689817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45983.022861689817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45983.022861689817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45983.022861689817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45983.022861689817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45983.022861689817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45983.022861689817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45983.022861689817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45983.022861689817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45983.022861689817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45983.022861689817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45983.022861689817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45983.022861689817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45983.022861689817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45983.022861689817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45983.022861689817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45983.022861689817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45983.022861689817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45983.022861689817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45983.022861689817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45983.022861689817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45983.022861689817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45983.022861689817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45983.022861689817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45983.022861689817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45983.022861689817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45983.022861689817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45983.022861689817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45983.022861689817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45983.022861689817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45983.022861689817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45983.022861689817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45983.022861689817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45983.022861689817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45983.022861689817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45983.022861689817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45983.022861689817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45983.022861689817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45983.022861689817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45983.022861689817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45983.022861689817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45983.022861689817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45983.022861689817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45983.022861689817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45983.022861689817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45983.022861689817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45983.022861689817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45983.022861689817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45983.022861689817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45983.022861689817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45983.022861689817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45983.022861689817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45983.022861689817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45983.022861689817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45983.022861689817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45983.022861689817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45983.022861689817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45983.022861689817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45983.022861689817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45983.022861689817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45983.022861689817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45983.022861689817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45983.022861689817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45983.022861689817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45983.022861689817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45983.022861689817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45983.022861689817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45983.022861689817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45983.022861689817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45983.022861689817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45983.022861689817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45983.022861689817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45983.022861689817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45983.022861689817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45983.022861689817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45983.022861689817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45983.022861689817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45983.022861689817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45983.022861689817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45983.022861689817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45983.022861689817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45983.022861689817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45983.022861689817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45983.022861689817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45983.022861689817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45983.022861689817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45983.022861689817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45983.022861689817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45983.022861689817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45983.022861689817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45983.022861689817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45983.022861689817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45983.022861689817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45983.022861689817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45983.022861689817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45983.022861689817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45983.022861689817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45983.022861689817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45983.022861689817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45983.022861689817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45983.022861689817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45983.022861689817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45983.022861689817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45983.022861689817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45983.022861689817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45983.022861689817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45983.022861689817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45983.022861689817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45983.022861689817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45983.022861689817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45983.022861689817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45983.022861689817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45983.022861689817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45983.022861689817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45983.022861689817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45983.022861689817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45983.022861689817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45983.022861689817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45983.022861689817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45983.022861689817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45983.022861689817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45983.022861689817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45983.022861689817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45983.022861689817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45983.022861689817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45983.022861689817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45983.022861689817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45983.022861689817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45983.022861689817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45983.022861689817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45983.022861689817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45983.022861689817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45983.022861689817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45983.022861689817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45983.022861689817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45983.022861689817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45983.022861689817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45983.022861689817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45983.022861689817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45983.022861689817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45983.022861689817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45983.022861689817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45983.022861689817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45983.022861689817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45983.022861921294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45983.022861921294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45983.022861921294</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45983.022861921294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45983.022861921294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45983.022861921294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45983.022861921294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45983.022861921294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45983.022861921294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45983.022861921294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45983.022861921294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45983.022861921294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45983.022861921294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45983.022861921294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45983.022861921294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45983.022861921294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45983.022861921294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45983.022861921294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45983.022861921294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45983.022861921294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45983.022861921294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45983.022861921294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45983.022861921294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45983.022861921294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45983.022861921294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45983.022861921294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45983.022861921294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45983.022861921294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45983.022861921294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45983.022861921294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45983.022861921294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45983.022861921294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45983.022861921294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45983.022861921294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45983.022861921294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45983.022861921294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45983.022861921294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45983.022861921294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45983.022861921294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45983.022861921294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45983.022861921294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45983.022861921294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45983.022861921294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45983.022861921294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45983.022861921294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45983.022861921294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45983.022861921294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45983.022861921294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45983.022861921294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45983.022861921294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45983.022861921294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45983.022861921294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45983.022861921294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45983.022861921294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45983.022861921294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45983.022861921294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45983.022861921294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45983.022861921294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45983.022861921294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45983.022861921294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45983.022861921294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45983.022861921294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45983.022861921294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45983.022861921294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45983.022861921294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45983.022861921294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45983.022861921294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45983.022861921294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45983.022861921294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45983.022861921294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45983.022861921294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45983.022861921294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45983.022861921294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45983.022861921294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45983.022861921294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45983.022861921294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45983.022861921294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45983.022861921294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45983.022861921294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45983.022861921294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45983.022861921294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45983.022861921294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45983.022861921294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45983.022861921294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45983.022861921294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45983.022861921294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45983.022861921294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45983.022861921294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45983.022861921294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45983.022861921294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45983.022861921294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45983.022861921294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45983.022861921294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45983.022861921294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45983.022861921294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45983.022861921294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45983.022861921294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45983.022861921294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45983.022861921294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45983.022861921294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45983.022861921294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45983.022861921294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45983.022861921294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45983.022861921294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45983.022861921294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45983.022861921294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45983.022861921294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45983.022861921294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45983.022861921294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45983.022861921294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45983.022861921294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45983.022861921294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45983.022861921294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45983.022861921294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45983.022861921294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45983.022861921294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45983.022861921294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45983.022861921294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45983.022861921294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45983.022861921294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45983.022861921294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45983.022861921294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45983.022861921294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45983.022861921294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45983.022861921294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45983.022861921294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45983.022861921294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45983.022861921294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45983.022861921294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45983.022861921294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45983.022861921294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45983.022861921294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45983.022861921294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45983.022861921294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45983.022861921294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45983.022861921294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45983.022861921294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45983.022861921294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45983.022861921294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45983.022861921294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45983.022861921294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45983.022861921294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45983.022861921294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45983.022861921294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45983.022861921294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45983.022861921294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45983.022861921294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45983.022861921294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45983.022861921294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45983.022861921294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45983.022861921294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45983.022861921294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45983.022861921294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45983.022861921294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45983.022861921294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45983.022861921294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45983.022861921294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45983.022861921294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45983.022861921294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45983.022861921294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45983.022861921294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45983.022861921294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45983.022861921294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45983.022861921294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45983.022861921294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45983.022861921294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45983.022861921294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45983.022861921294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45983.022861921294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45983.022861921294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45983.022861921294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45983.022861921294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45983.022861921294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45983.022861921294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45983.022861921294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45983.022861921294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45983.022861921294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45983.022861921294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45983.022861921294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45983.022861921294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45983.022861921294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45983.022861921294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45983.022861921294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45983.022861921294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45983.022861921294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45983.022861921294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45983.022861921294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45983.022861921294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45983.022861921294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45983.022861921294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45983.022861921294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45983.022861921294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45983.022861921294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45983.022861921294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45983.022861921294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45983.022861921294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45983.022861921294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45983.022861921294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45983.022861921294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45983.022861921294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45983.022861921294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45983.022861921294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45983.022861921294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45983.022861921294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45983.022861921294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45983.022861921294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45983.022861921294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45983.022861921294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45983.022861921294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45983.022861921294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45983.022861921294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45983.022861921294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45983.022861921294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45983.022861921294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45983.022861921294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45983.022861921294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45983.022861921294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45983.022861921294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45983.022861921294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45983.022861921294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45983.022861921294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45983.022861921294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45983.022861921294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45983.022861921294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45983.022861921294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45983.022861921294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45983.022861921294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45983.022861921294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45983.022861921294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45983.022861921294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45983.022861921294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45983.022861921294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45983.022861921294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45983.022861921294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45983.022861921294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45983.022861921294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45983.022861921294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45983.022861921294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45983.022861921294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45983.022861921294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45983.022861921294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45983.022861921294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45983.022861921294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45983.022861921294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45983.022861921294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45983.022861921294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45983.022861921294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45983.022861921294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45983.022861921294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45983.022861921294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45983.022861921294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45983.022861921294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45983.022861921294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45983.022861921294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45983.022861921294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45983.022861921294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45983.022861921294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45983.022861921294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45983.022861921294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45983.022861921294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45983.022861921294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45983.022861921294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45983.022861921294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45983.022861921294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45983.022861921294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45983.022861921294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45983.022861921294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45983.022861921294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45983.022861921294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45983.022861921294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45983.022861921294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45983.022861921294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45983.022861921294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45983.022861921294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45983.022861921294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45983.022861921294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45983.022861921294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45983.022861921294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45983.022861921294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45983.022861921294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45983.022861921294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45983.022861921294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45983.022861921294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45983.022861921294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45983.022861921294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45983.022861921294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45983.022861921294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45983.022861921294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45983.022861921294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45983.022861921294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45983.022861921294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45983.022861921294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45983.022861921294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45983.022861921294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45983.022861921294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45983.022861921294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45983.022861921294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45983.022861921294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45983.022861921294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45983.022861921294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45983.022861921294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45983.022861921294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45983.022861921294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45983.022861921294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45983.022861921294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45983.022861921294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45983.022861921294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45983.022861921294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45983.022861921294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45983.022861921294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45983.022861921294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45983.022861921294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45983.022861921294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45983.022861921294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45983.022861921294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45983.022861921294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45983.022861921294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45983.022861921294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45983.022861921294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45983.022861921294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45983.022861921294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45983.022861921294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45983.022861921294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45983.022861921294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45983.022861921294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45983.022861921294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45983.022861921294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45983.022861921294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45983.022861921294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45983.022861921294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45983.022861921294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45983.022861921294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45983.022861921294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45983.022861921294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45983.022861921294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45983.022861921294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45983.022861921294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45983.022861921294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45983.022861921294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45983.022861921294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45983.022861921294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45983.022861921294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45983.022861921294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45983.022861921294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45983.022861921294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45983.022861921294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45983.022861921294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45983.022861921294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45983.022861921294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45983.022861921294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45983.022861921294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45983.022861921294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45983.022861921294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45983.022861921294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45983.022861921294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45983.022861921294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45983.022861921294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45983.022861921294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45983.022861921294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45983.022861921294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45983.022861921294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45983.022861921294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45983.022861921294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45983.022861921294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45983.022861921294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45983.022861921294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45983.022861921294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45983.022861921294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45983.022861921294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45983.022861921294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45983.022861921294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45983.022861921294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45983.022861921294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45983.022861921294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45983.022861921294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45983.022861921294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45983.022861921294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45983.022861921294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45983.022861921294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45983.022861921294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45983.022861921294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45983.022861921294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45983.022861921294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45983.022861921294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45983.022861921294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45983.022861921294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45983.022861921294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45983.022861921294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45983.022861921294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45983.022861921294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45983.022861921294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45983.022861921294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45983.022861921294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45983.022861921294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45983.022861921294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45983.022861921294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45983.022861921294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45983.022861921294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45983.022861921294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45983.022861921294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45983.022861921294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45983.022861921294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45983.022861921294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45983.022861921294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45983.022861921294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45983.022861921294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45983.022861921294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45983.022861921294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45983.022861921294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45983.022861921294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45983.022861921294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45983.02286203704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45983.02286203704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45983.02286203704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45983.02286203704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45983.02286203704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45983.02286203704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45983.02286203704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45983.02286203704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45983.02286203704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45983.02286203704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45983.02286203704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45983.02286203704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45983.02286203704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45983.02286203704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45983.02286203704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45983.02286203704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45983.02286203704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45983.02286203704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45983.02286203704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45983.02286203704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45983.02286203704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45983.02286203704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45983.02286203704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45983.02286203704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45983.02286203704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45983.02286203704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45983.02286203704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45983.02286203704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45983.02286203704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45983.02286203704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45983.02286203704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45983.02286203704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45983.02286203704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45983.02286203704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45983.02286203704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45983.02286203704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45983.02286203704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45983.02286203704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45983.02286203704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45983.02286203704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45983.02286203704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45983.02286203704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45983.02286203704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45983.02286203704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45983.02286203704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45983.02286203704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45983.02286203704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45983.02286203704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45983.02286203704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45983.02286203704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45983.02286203704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45983.02286203704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45983.02286203704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45983.02286203704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45983.02286203704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45983.02286203704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45983.02286203704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45983.02286203704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45983.02286203704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45983.02286203704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45983.02286203704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45983.02286203704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45983.02286203704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45983.02286203704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45983.02286203704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45983.02286203704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45983.02286203704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45983.02286203704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45983.02286203704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45983.02286203704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45983.02286203704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45983.02286203704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45983.02286203704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45983.02286203704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45983.02286203704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45983.02286203704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45983.02286203704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45983.02286203704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45983.02286203704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45983.02286203704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45983.02286203704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45983.02286203704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45983.02286203704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45983.02286203704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45983.02286203704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45983.02286203704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45983.02286203704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45983.02286203704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45983.02286203704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45983.02286203704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45983.02286203704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45983.02286203704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45983.02286203704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45983.02286203704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45983.02286203704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45983.02286203704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45983.02286203704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45983.02286203704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45983.02286203704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45983.02286203704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45983.02286203704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45983.02286203704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45983.02286203704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45983.02286203704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45983.02286203704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45983.02286203704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45983.02286203704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45983.02286203704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45983.02286203704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45983.02286203704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45983.02286203704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45983.02286203704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45983.02286203704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45983.02286203704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45983.02286203704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45983.02286203704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45983.02286203704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45983.02286203704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45983.02286203704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45983.02286203704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45983.02286203704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45983.02286203704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45983.02286203704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45983.02286203704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45983.02286203704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45983.02286203704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45983.02286203704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45983.02286203704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45983.02286203704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45983.02286203704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45983.02286203704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45983.02286203704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45983.02286203704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45983.02286203704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45983.02286203704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45983.02286203704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45983.02286203704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45983.02286203704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45983.02286203704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45983.02286203704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45983.02286203704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45983.02286203704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45983.02286203704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45983.02286203704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45983.02286203704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45983.02286203704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45983.02286203704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45983.02286203704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45983.02286203704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45983.02286203704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45983.02286203704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45983.02286203704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45983.02286203704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45983.02286203704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45983.02286203704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45983.02286203704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45983.02286203704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45983.02286203704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45983.02286203704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45983.02286203704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45983.02286203704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45983.02286203704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45983.02286203704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45983.02286203704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45983.02286203704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45983.02286203704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45983.02286203704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45983.02286203704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45983.02286203704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45983.02286203704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45983.02286203704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45983.02286203704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45983.02286203704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45983.02286203704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45983.02286203704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45983.02286203704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45983.02286203704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45983.02286203704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45983.02286203704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45983.02286203704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45983.02286203704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45983.02286203704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45983.02286203704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45983.02286203704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45983.02286203704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45983.02286203704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45983.02286203704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45983.02286203704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45983.02286203704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45983.02286203704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45983.02286203704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45983.02286203704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45983.02286203704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45983.02286203704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45983.02286203704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45983.02286203704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45983.02286203704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45983.02286203704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45983.02286203704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45983.02286203704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45983.02286203704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45983.02286203704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45983.02286203704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45983.02286203704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45983.02286203704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45983.02286203704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45983.02286203704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45983.02286203704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45983.02286203704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45983.02286203704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45983.02286203704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45983.02286203704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45983.02286203704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45983.02286203704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45983.02286203704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45983.02286203704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45983.02286203704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45983.02286203704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45983.02286203704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45983.02286203704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45983.02286203704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45983.02286203704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45983.02286203704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45983.02286203704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45983.02286203704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45983.02286203704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45983.02286203704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45983.02286203704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45983.02286203704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45983.02286203704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45983.02286203704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45983.02286203704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45983.02286203704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45983.02286203704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45983.02286203704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45983.02286203704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45983.02286203704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45983.02286203704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45983.02286203704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45983.02286203704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45983.02286203704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45983.02286203704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45983.02286203704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45983.02286203704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45983.02286203704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45983.02286203704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45983.02286203704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45983.02286203704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45983.02286203704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45983.02286203704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45983.02286203704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45983.02286203704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45983.02286203704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45983.02286203704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45983.02286203704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45983.02286203704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45983.02286203704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45983.02286203704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45983.02286203704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45983.02286203704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45983.02286203704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45983.02286203704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45983.02286203704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45983.02286203704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45983.02286203704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45983.02286203704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45983.02286203704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45983.02286203704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45983.02286203704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45983.02286203704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45983.02286203704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45983.02286203704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45983.02286203704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45983.02286203704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45983.02286203704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45983.02286203704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45983.02286203704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45983.02286203704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45983.02286203704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45983.02286203704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45983.02286203704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45983.02286203704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45983.02286203704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45983.02286203704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45983.02286203704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45983.02286203704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45983.02286203704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45983.02286203704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45983.02286203704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45983.02286203704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45983.02286203704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45983.02286203704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45983.02286203704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45983.02286203704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45983.02286203704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45983.02286203704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45983.02286203704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45983.02286203704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45983.02286203704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45983.02286203704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45983.02286203704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45983.02286203704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45983.02286203704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45983.02286203704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45983.02286203704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45983.02286203704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45983.02286203704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45983.02286203704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45983.02286203704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45983.02286203704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45983.02286203704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45983.02286203704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45983.02286203704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45983.02286203704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45983.02286203704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45983.02286203704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45983.02286203704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45983.02286203704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45983.02286203704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45983.02286203704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45983.02286203704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45983.02286203704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45983.02286203704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45983.02286203704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45983.02286203704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45983.02286203704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45983.02286203704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45983.02286203704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45983.02286203704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45983.02286203704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45983.02286203704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45983.02286203704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45983.02286203704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45983.02286203704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45983.02286203704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45983.02286203704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45983.02286203704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45983.02286203704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45983.02286203704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45983.02286203704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45983.02286203704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45983.02286203704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45983.02286203704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45983.02286203704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45983.02286203704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45983.02286203704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45983.02286203704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45983.02286203704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45983.02286203704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45983.02286203704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45983.02286203704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45983.02286203704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45983.02286203704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45983.02286203704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45983.02286203704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45983.02286203704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45983.02286203704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45983.02286203704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45983.02286203704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45983.02286203704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45983.02286203704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45983.02286203704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45983.02286203704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45983.02286203704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45983.02286203704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45983.02286203704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45983.02286203704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45983.02286203704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45983.02286203704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45983.02286203704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45983.02286203704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45983.02286203704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45983.02286203704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45983.02286203704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45983.02286203704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45983.02286203704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45983.02286203704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45983.02286203704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45983.02286203704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45983.02286203704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45983.02286203704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45983.02286203704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45983.02286203704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45983.02286203704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45983.02286203704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45983.02286203704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45983.02286203704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45983.02286203704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45983.02286203704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45983.02286203704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45983.02286203704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45983.02286203704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45983.02286203704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45983.02286203704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45983.02286203704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45983.02286203704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45983.02286203704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45983.02286203704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45983.02286203704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45983.02286203704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45983.02286203704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45983.02286203704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45983.02286203704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45983.02286203704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45983.02286203704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45983.02286203704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45983.02286203704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45983.02286203704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45983.02286203704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45983.02286203704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45983.02286203704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45983.02286203704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45983.02286203704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45983.02286203704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45983.02286203704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45983.02286203704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45983.02286203704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45983.02286203704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45983.02286203704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45983.02286203704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45983.02286203704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45983.02286203704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45983.02286203704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45983.02286203704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45983.02286203704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45983.02286203704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45983.02286203704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45983.02286203704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45983.02286203704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45983.02286203704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45983.02286203704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45983.02286203704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45983.02286203704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45983.02286203704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45983.02286203704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45983.02286203704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45983.02286203704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45983.02286203704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45983.02286203704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45983.02286203704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45983.02286203704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45983.02286203704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45983.02286203704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45983.02286203704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45983.02286203704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45983.02286203704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45983.02286203704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45983.02286203704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45983.02286203704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45983.02286203704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45983.02286203704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45983.02286203704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45983.02286203704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45983.02286203704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45983.02286203704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45983.02286203704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45983.02286203704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45983.02286203704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45983.02286203704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45983.02286203704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45983.02286203704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45983.02286203704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45983.02286203704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45983.02286203704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45983.02286203704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45983.02286203704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45983.02286203704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45983.02286203704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45983.02286203704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45983.02286203704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45983.02286203704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45983.02286203704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45983.02286203704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45983.02286203704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45983.02286203704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45983.02286203704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45983.02286203704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45983.02286203704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45983.02286203704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45983.02286203704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45983.02286203704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45983.02286203704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45983.02286203704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45983.02286203704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45983.02286203704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45983.02286203704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45983.02286203704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45983.02286203704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45983.02286203704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45983.02286203704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45983.02286203704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45983.02286203704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45983.02286203704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45983.02286203704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45983.02286203704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45983.02286203704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45983.02286203704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45983.02286203704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45983.02286203704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45983.02286203704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45983.02286203704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45983.02286203704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45983.02286203704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45983.02286203704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45983.02286203704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45983.02286203704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45983.02286203704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45983.02286203704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45983.02286203704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45983.02286203704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45983.02286203704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45983.02286203704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45983.02286203704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45983.02286203704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45983.02286203704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45983.02286203704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45983.02286203704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45983.02286203704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45983.02286203704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45983.02286203704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45983.02286203704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45983.02286203704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45983.02286203704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45983.02286203704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45983.02286203704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45983.02286203704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45983.02286203704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45983.02286203704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45983.02286203704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45983.02286203704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45983.02286203704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45983.02286203704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45983.02286203704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45983.02286203704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45983.02286203704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45983.02286203704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45983.02286203704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45983.02286203704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45983.02286203704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45983.02286203704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45983.02286203704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45983.02286203704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45983.02286203704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45983.02286203704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45983.02286203704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45983.02286203704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45983.02286203704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45983.02286203704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45983.02286203704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45983.02286203704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45983.02286203704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45983.02286203704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45983.02286203704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45983.02286203704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45983.02286203704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45983.02286203704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45983.02286203704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45983.02286203704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45983.02286203704</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279.54214409722044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0.11118344907299615</v>
      </c>
      <c r="H3" s="95">
        <v>45982.905949074076</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1</v>
      </c>
      <c r="D4" s="91" t="s">
        <v>36293</v>
      </c>
      <c r="E4" s="94" t="s">
        <v>39021</v>
      </c>
      <c r="F4" s="95">
        <v>45982.984027777777</v>
      </c>
      <c r="G4" s="96">
        <f t="shared" ca="1" si="0"/>
        <v>3.8833912039990537E-2</v>
      </c>
      <c r="H4" s="95">
        <v>45982.978587962964</v>
      </c>
      <c r="I4" s="113" t="str">
        <f>IFERROR(VLOOKUP(D4,DB!A:F,6,0),"")</f>
        <v>Generator-SG</v>
      </c>
      <c r="J4" s="113" t="str">
        <f>IFERROR(VLOOKUP(D4,DB!A:G,7,0),"")</f>
        <v>No BB Shifted</v>
      </c>
      <c r="K4" s="97" t="s">
        <v>39111</v>
      </c>
      <c r="L4" s="91" t="str">
        <f>IFERROR(VLOOKUP(D4,DB!A:I,9,0),"")</f>
        <v>Latis</v>
      </c>
    </row>
    <row r="5" spans="1:16" ht="15" customHeight="1">
      <c r="A5" s="113"/>
      <c r="B5" s="113" t="str">
        <f>IFERROR(VLOOKUP(D5,DB!A:K,11,0),"")</f>
        <v/>
      </c>
      <c r="C5" s="93"/>
      <c r="D5" s="91"/>
      <c r="E5" s="94"/>
      <c r="F5" s="95"/>
      <c r="G5" s="96">
        <f t="shared" ca="1" si="0"/>
        <v>45983.022861689817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45983.022861689817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45983.022861689817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45983.022861689817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45983.022861689817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45983.022861689817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45983.022861689817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45983.022861689817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45983.022861689817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45983.022861689817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45983.022861689817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45983.022861689817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45983.022861689817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45983.022861689817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45983.022861689817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45983.022861689817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45983.022861689817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45983.022861689817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45983.022861689817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45983.022861689817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45983.022861689817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45983.022861689817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45983.022861689817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45983.022861689817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45983.022861689817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45983.022861689817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45983.022861689817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45983.022861689817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45983.022861689817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45983.022861689817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45983.022861689817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45983.022861689817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45983.022861689817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45983.022861689817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45983.022861689817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45983.022861689817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45983.022861689817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45983.022861689817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45983.022861689817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45983.022861689817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45983.022861689817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45983.022861689817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45983.022861689817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45983.022861689817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45983.022861689817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45983.022861689817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45983.022861689817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45983.022861689817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45983.022861689817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45983.022861689817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45983.022861689817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45983.022861689817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45983.022861689817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45983.022861689817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45983.022861689817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45983.022861689817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45983.022861689817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45983.022861689817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45983.022861689817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45983.022861689817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45983.022861689817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45983.022861689817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45983.022861689817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45983.022861689817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45983.022861689817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45983.022861689817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45983.022861689817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45983.022861689817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45983.022861689817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45983.022861689817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45983.022861689817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45983.022861689817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45983.022861689817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45983.022861689817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45983.022861689817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45983.022861689817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45983.022861689817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45983.022861689817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45983.022861689817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45983.022861689817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45983.022861689817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45983.022861689817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45983.022861689817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45983.022861689817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45983.022861689817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45983.022861689817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45983.022861689817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45983.022861689817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45983.022861689817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45983.022861689817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45983.022861689817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45983.022861689817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45983.022861689817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45983.022861689817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45983.022861689817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45983.022861689817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45983.022861689817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45983.022861689817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45983.022861689817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45983.022861689817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45983.022861689817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45983.022861689817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45983.022861689817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45983.022861689817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45983.022861689817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45983.022861689817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45983.022861689817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45983.022861689817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45983.022861689817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45983.022861689817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45983.022861689817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45983.022861689817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45983.022861689817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45983.022861689817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45983.022861689817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45983.022861689817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45983.022861689817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45983.022861689817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45983.022861689817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45983.022861689817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45983.022861689817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45983.022861689817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45983.022861689817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45983.022861689817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45983.022861689817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45983.022861689817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45983.022861689817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45983.022861689817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45983.022861689817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45983.022861689817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45983.022861689817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45983.022861689817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45983.022861689817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45983.022861689817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45983.022861689817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45983.022861689817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45983.022861689817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45983.022861689817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45983.022861689817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45983.022861689817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45983.022861689817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45983.022861689817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45983.022861689817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45983.022861689817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45983.022861689817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45983.022861689817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45983.022861689817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45983.022861689817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45983.022861689817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45983.022861689817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45983.022861689817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45983.022861689817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45983.022861689817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45983.022861689817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45983.022861689817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45983.022861689817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45983.022861689817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45983.022861689817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45983.022861689817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45983.022861689817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45983.022861689817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45983.022861689817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45983.022861689817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45983.022861689817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45983.022861689817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45983.022861689817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45983.022861689817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45983.022861689817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45983.022861689817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45983.022861689817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45983.022861689817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45983.022861689817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45983.022861689817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45983.022861689817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45983.022861689817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45983.022861689817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45983.022861689817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45983.022861689817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45983.022861689817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45983.022861689817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45983.022861689817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45983.022861689817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45983.022861689817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45983.022861689817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45983.022861689817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45983.022861689817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45983.022861689817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45983.022861689817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45983.022861689817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45983.022861689817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45983.022861689817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45983.022861689817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45983.022861689817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45983.022861689817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45983.022861689817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45983.022861689817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45983.022861689817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45983.022861689817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45983.022861689817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45983.022861689817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45983.022861689817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45983.022861689817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45983.022861689817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45983.022861689817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45983.022861689817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45983.022861689817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45983.022861689817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45983.022861689817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45983.022861689817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45983.022861689817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45983.022861689817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45983.022861689817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45983.022861689817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45983.022861689817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45983.022861689817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45983.022861689817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45983.022861689817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45983.022861689817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45983.022861689817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45983.022861689817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45983.022861689817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45983.022861689817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45983.022861689817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45983.022861689817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45983.022861689817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45983.022861689817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45983.022861689817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45983.022861689817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45983.022861689817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45983.022861689817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45983.022861689817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45983.022861689817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45983.022861689817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45983.022861689817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45983.022861689817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45983.022861689817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45983.022861689817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45983.022861689817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45983.022861689817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45983.022861689817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45983.022861689817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45983.022861689817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45983.022861689817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45983.022861689817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45983.022861689817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45983.022861689817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45983.022861689817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45983.022861689817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45983.022861689817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45983.022861689817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45983.022861689817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45983.022861689817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45983.022861689817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45983.022861689817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45983.022861689817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45983.022861689817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45983.022861689817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45983.022861689817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45983.022861689817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45983.022861689817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45983.022861689817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45983.022861689817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45983.022861689817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45983.022861689817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45983.022861689817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45983.022861689817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45983.022861689817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45983.022861689817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45983.022861689817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45983.022861689817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45983.022861689817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45983.022861689817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45983.022861689817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45983.022861689817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45983.022861689817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45983.022861689817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45983.022861689817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45983.022861689817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45983.022861689817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45983.022861689817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45983.022861689817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45983.022861689817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45983.022861689817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45983.022861689817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45983.022861689817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45983.022861689817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45983.022861689817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45983.022861689817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45983.022861689817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45983.022861689817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45983.022861689817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45983.022861689817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45983.022861689817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45983.022861689817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45983.022861689817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45983.022861689817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45983.022861689817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45983.022861689817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45983.022861689817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45983.022861689817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45983.022861689817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45983.022861689817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45983.022861689817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45983.022861689817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45983.022861689817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45983.022861689817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45983.022861689817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45983.022861689817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45983.022861689817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45983.022861689817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45983.022861689817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45983.022861689817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45983.022861689817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45983.022861689817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45983.022861689817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45983.022861689817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45983.022861689817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45983.022861689817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45983.022861689817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45983.022861689817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45983.022861689817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45983.022861689817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45983.022861689817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45983.022861689817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45983.022861689817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45983.022861689817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45983.022861689817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45983.022861689817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45983.022861689817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45983.022861689817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45983.022861689817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45983.022861689817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45983.022861689817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45983.022861689817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45983.022861689817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45983.022861689817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45983.022861689817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45983.022861689817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45983.022861689817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45983.022861689817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45983.022861689817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45983.022861689817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45983.022861689817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45983.022861689817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45983.022861689817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45983.022861689817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45983.022861689817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45983.022861689817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45983.022861689817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45983.022861689817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45983.022861689817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45983.022861689817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45983.022861689817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45983.022861689817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45983.022861689817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45983.022861689817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45983.022861689817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45983.022861689817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45983.022861689817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45983.022861689817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45983.022861689817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45983.022861689817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45983.022861689817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45983.022861689817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45983.022861689817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45983.022861689817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45983.022861689817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45983.022861689817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45983.022861689817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45983.022861689817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45983.022861689817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45983.022861689817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45983.022861689817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45983.022861689817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45983.022861689817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45983.022861689817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45983.022861689817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45983.022861689817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45983.022861689817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45983.022861689817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45983.022861689817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45983.022861689817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45983.022861689817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45983.022861689817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45983.022861689817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45983.022861689817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45983.022861689817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45983.022861689817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45983.022861689817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45983.022861689817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45983.022861689817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45983.022861689817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45983.022861689817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45983.022861689817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45983.022861689817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45983.022861689817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45983.022861689817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45983.022861689817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45983.022861689817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45983.022861689817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45983.022861689817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45983.022861689817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45983.022861689817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45983.022861689817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45983.022861689817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45983.022861689817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45983.022861689817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45983.022861689817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45983.022861689817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45983.022861689817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45983.022861689817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45983.022861689817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45983.022861689817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45983.022861689817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45983.022861689817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45983.022861689817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45983.022861689817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45983.022861689817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45983.022861689817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45983.022861689817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45983.022861689817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45983.022861689817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45983.022861689817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45983.022861689817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45983.022861689817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45983.022861689817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45983.022861689817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45983.022861689817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45983.022861689817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45983.022861689817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45983.022861689817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45983.022861689817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45983.022861689817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45983.022861689817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45983.022861689817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45983.022861689817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45983.022861689817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45983.022861689817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45983.022861689817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45983.022861689817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45983.022861689817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45983.022861689817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45983.022861689817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45983.022861689817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45983.022861689817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45983.022861689817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45983.022861689817</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A18" sqref="A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91.190801736105641</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56.833984606477316</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34.361750810181547</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5.5080584490788169</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1.6495630787030677</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0.25430844907532446</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0.15884548611211358</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38310</v>
      </c>
      <c r="E9" s="109" t="s">
        <v>39021</v>
      </c>
      <c r="F9" s="109" t="s">
        <v>39127</v>
      </c>
      <c r="G9" s="111" t="str">
        <f ca="1">IFERROR(NOW()-F9,"")</f>
        <v/>
      </c>
      <c r="H9" s="128">
        <v>45982.971261574072</v>
      </c>
      <c r="I9" s="109" t="str">
        <f>IFERROR(VLOOKUP(D9,DB!A:F,6,0),"")</f>
        <v>SCECO</v>
      </c>
      <c r="J9" s="109" t="str">
        <f>IFERROR(VLOOKUP(D9,DB!A:G,7,0),"")</f>
        <v>No BB Shifted</v>
      </c>
      <c r="K9" s="109" t="s">
        <v>39128</v>
      </c>
      <c r="L9" s="109" t="str">
        <f>IFERROR(VLOOKUP(D9,DB!A:I,9,0),"")</f>
        <v>Latis</v>
      </c>
    </row>
    <row r="10" spans="1:13">
      <c r="A10" s="109" t="s">
        <v>39129</v>
      </c>
      <c r="B10" s="109" t="str">
        <f>IFERROR(VLOOKUP(D10,DB!A:K,11,0),"")</f>
        <v>R5</v>
      </c>
      <c r="C10" s="109">
        <v>1</v>
      </c>
      <c r="D10" s="109" t="s">
        <v>35414</v>
      </c>
      <c r="E10" s="109" t="s">
        <v>39100</v>
      </c>
      <c r="F10" s="128">
        <v>45983.016134259262</v>
      </c>
      <c r="G10" s="111">
        <f ca="1">IFERROR(NOW()-F10,"")</f>
        <v>6.7274305547471158E-3</v>
      </c>
      <c r="H10" s="128">
        <v>45983.010428240741</v>
      </c>
      <c r="I10" s="109" t="str">
        <f>IFERROR(VLOOKUP(D10,DB!A:F,6,0),"")</f>
        <v>Generator-SG</v>
      </c>
      <c r="J10" s="109" t="str">
        <f>IFERROR(VLOOKUP(D10,DB!A:G,7,0),"")</f>
        <v>Vandalized</v>
      </c>
      <c r="K10" s="109" t="s">
        <v>39130</v>
      </c>
      <c r="L10" s="109" t="str">
        <f>IFERROR(VLOOKUP(D10,DB!A:I,9,0),"")</f>
        <v>Latis</v>
      </c>
    </row>
    <row r="11" spans="1:13">
      <c r="A11" s="109"/>
      <c r="B11" s="109" t="str">
        <f>IFERROR(VLOOKUP(D11,DB!A:K,11,0),"")</f>
        <v/>
      </c>
      <c r="C11" s="109"/>
      <c r="D11" s="109"/>
      <c r="E11" s="109"/>
      <c r="F11" s="109"/>
      <c r="G11" s="111">
        <f ca="1">IFERROR(NOW()-F11,"")</f>
        <v>45983.022861689817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45983.022861689817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45983.022861689817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45983.022861689817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45983.022861689817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45983.022861689817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45983.022861689817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45983.022861689817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45983.022861689817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45983.022861689817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45983.022861689817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45983.022861689817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45983.022861689817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45983.022861689817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45983.022861689817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45983.022861689817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45983.022861689817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45983.022861689817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45983.022861689817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45983.022861689817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45983.022861689817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45983.022861689817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45983.022861689817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45983.022861689817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45983.022861689817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45983.022861689817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45983.022861689817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45983.022861689817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45983.022861689817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45983.022861689817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45983.022861689817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45983.022861689817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45983.022861689817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45983.022861689817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45983.022861689817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45983.022861689817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45983.022861689817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45983.022861689817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45983.022861689817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45983.022861689817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45983.022861689817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45983.022861689817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45983.022861689817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45983.022861689817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45983.022861689817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45983.022861689817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45983.022861689817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45983.022861689817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45983.022861689817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45983.022861689817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45983.022861689817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45983.022861689817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45983.022861689817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45983.022861689817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45983.022861689817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45983.022861689817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45983.022861689817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45983.022861689817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45983.022861689817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45983.022861689817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45983.022861689817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45983.022861689817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45983.022861689817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45983.022861689817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45983.022861689817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45983.022861689817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45983.022861689817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45983.022861689817</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45983.022861689817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45983.022861689817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45983.022861689817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45983.022861689817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45983.022861689817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45983.022861689817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45983.022861689817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45983.022861689817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45983.022861689817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45983.022861689817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45983.022861689817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45983.022861689817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45983.022861689817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45983.022861689817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45983.022861689817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45983.022861689817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45983.022861689817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45983.022861689817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45983.022861689817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45983.022861689817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45983.022861689817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45983.022861689817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45983.022861689817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45983.022861689817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45983.022861689817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45983.022861689817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45983.022861689817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45983.022861689817</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8"/>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8" ca="1" si="0">IFERROR(NOW()-F2,"-")</f>
        <v>45983.022861689817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45983.022861689817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45983.022861689817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45983.022861689817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45983.022861921294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45983.022861921294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45983.022861921294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45983.022861921294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45983.022861921294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45983.022861921294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45983.022861921294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45983.022861921294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45983.022861921294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45983.022861921294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45983.022861921294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45983.022861921294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45983.022861921294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45983.022861921294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45983.022861921294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45983.022861921294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45983.022861921294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45983.022861921294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45983.022861921294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45983.022861921294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45983.022861921294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45983.022861921294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45983.022861921294</v>
      </c>
      <c r="H28" s="121"/>
      <c r="I28" s="119" t="str">
        <f>IFERROR(VLOOKUP(D28,DB!A:F,6,0),"")</f>
        <v/>
      </c>
      <c r="J28" s="119" t="str">
        <f>IFERROR(VLOOKUP(D28,DB!A:G,7,0),"")</f>
        <v/>
      </c>
      <c r="K28" s="122"/>
      <c r="L28" s="123" t="str">
        <f>IFERROR(VLOOKUP(D28,DB!A:I,9,0),"")</f>
        <v/>
      </c>
    </row>
  </sheetData>
  <dataValidations count="2">
    <dataValidation allowBlank="1" showInputMessage="1" showErrorMessage="1" sqref="E1" xr:uid="{9E1BC488-8814-4F8A-8DBE-742B3278AB71}"/>
    <dataValidation type="list" allowBlank="1" showInputMessage="1" showErrorMessage="1" sqref="E2:E2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2025-11-21T21:34:56Z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