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79" documentId="120_S{2AC9BD13-BADA-5192-A53E-5A8FF88502F6}" xr6:coauthVersionLast="47" xr6:coauthVersionMax="47" xr10:uidLastSave="{15587DB2-40FB-44A3-B79E-7D4663DBB621}"/>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<sst xmlns="http://schemas.openxmlformats.org/spreadsheetml/2006/main" count="180285" uniqueCount="39130">
  <si>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</si>
  <si>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</si>
  <si>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</si>
  <si>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</si>
  <si>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</si>
  <si>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</si>
  <si>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</si>
  <si>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</si>
  <si>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</si>
  <si>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</si>
  <si>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</si>
  <si>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</si>
  <si>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</si>
  <si>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</si>
  <si>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</si>
  <si>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</si>
  <si>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</si>
  <si>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</si>
  <si>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</si>
  <si>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</si>
  <si>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</si>
  <si>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</si>
  <si>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</si>
  <si>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</si>
  <si>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</si>
  <si>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</si>
  <si>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</si>
  <si>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</si>
  <si>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</si>
  <si>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</si>
  <si>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</si>
  <si>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</si>
  <si>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</si>
  <si>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</si>
  <si>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</si>
  <si>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</si>
  <si>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</si>
  <si>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</si>
  <si>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</si>
  <si>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</si>
  <si>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</si>
  <si>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</si>
  <si>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</si>
  <si>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</si>
  <si>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</si>
  <si>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</si>
  <si>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</si>
  <si>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</si>
  <si>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</si>
  <si>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</si>
  <si>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</si>
  <si>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</si>
  <si>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</si>
  <si>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</si>
  <si>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</si>
  <si>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</si>
  <si>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</si>
  <si>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</si>
  <si>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</si>
  <si>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</si>
  <si>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</si>
  <si>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</si>
  <si>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</si>
  <si>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</si>
  <si>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</si>
  <si>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</si>
  <si>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</si>
  <si>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</si>
  <si>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</si>
  <si>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</si>
  <si>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</si>
  <si>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</si>
  <si>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</si>
  <si>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</si>
  <si>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</si>
  <si>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</si>
  <si>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</si>
  <si>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</si>
  <si>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</si>
  <si>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</si>
  <si>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</si>
  <si>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</si>
  <si>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</si>
  <si>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</si>
  <si>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</si>
  <si>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</si>
  <si>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</si>
  <si>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</si>
  <si>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</si>
  <si>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</si>
  <si>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</si>
  <si>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</si>
  <si>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</si>
  <si>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</si>
  <si>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</si>
  <si>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</si>
  <si>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</si>
  <si>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</si>
  <si>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</si>
  <si>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</si>
  <si>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</si>
  <si>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</si>
  <si>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</si>
  <si>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</si>
  <si>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</si>
  <si>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</si>
  <si>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</si>
  <si>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</si>
  <si>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</si>
  <si>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</si>
  <si>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</si>
  <si>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</si>
  <si>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</si>
  <si>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</si>
  <si>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</si>
  <si>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</si>
  <si>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</si>
  <si>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</si>
  <si>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</si>
  <si>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</si>
  <si>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</si>
  <si>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</si>
  <si>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</si>
  <si>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</si>
  <si>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</si>
  <si>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</si>
  <si>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</si>
  <si>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</si>
  <si>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</si>
  <si>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</si>
  <si>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</si>
  <si>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</si>
  <si>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</si>
  <si>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</si>
  <si>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</si>
  <si>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</si>
  <si>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</si>
  <si>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</si>
  <si>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</si>
  <si>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</si>
  <si>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</si>
  <si>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</si>
  <si>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</si>
  <si>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</si>
  <si>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</si>
  <si>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</si>
  <si>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</si>
  <si>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</si>
  <si>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</si>
  <si>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</si>
  <si>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</si>
  <si>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</si>
  <si>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</si>
  <si>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</si>
  <si>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</si>
  <si>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</si>
  <si>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</si>
  <si>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</si>
  <si>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</si>
  <si>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</si>
  <si>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</si>
  <si>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</si>
  <si>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</si>
  <si>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</si>
  <si>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</si>
  <si>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</si>
  <si>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</si>
  <si>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</si>
  <si>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</si>
  <si>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</si>
  <si>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</si>
  <si>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</si>
  <si>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</si>
  <si>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</si>
  <si>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</si>
  <si>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</si>
  <si>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</si>
  <si>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</si>
  <si>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</si>
  <si>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</si>
  <si>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</si>
  <si>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</si>
  <si>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</si>
  <si>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</si>
  <si>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</si>
  <si>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</si>
  <si>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</si>
  <si>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</si>
  <si>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</si>
  <si>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</si>
  <si>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</si>
  <si>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</si>
  <si>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</si>
  <si>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</si>
  <si>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</si>
  <si>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</si>
  <si>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</si>
  <si>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</si>
  <si>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</si>
  <si>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</si>
  <si>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</si>
  <si>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</si>
  <si>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</si>
  <si>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</si>
  <si>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</si>
  <si>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</si>
  <si>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</si>
  <si>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</si>
  <si>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</si>
  <si>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</si>
  <si>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</si>
  <si>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</si>
  <si>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</si>
  <si>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</si>
  <si>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</si>
  <si>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</si>
  <si>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</si>
  <si>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</si>
  <si>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</si>
  <si>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</si>
  <si>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</si>
  <si>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</si>
  <si>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</si>
  <si>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</si>
  <si>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</si>
  <si>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</si>
  <si>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</si>
  <si>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</si>
  <si>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</si>
  <si>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</si>
  <si>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</si>
  <si>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</si>
  <si>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</si>
  <si>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</si>
  <si>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</si>
  <si>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</si>
  <si>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</si>
  <si>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</si>
  <si>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</si>
  <si>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</si>
  <si>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</si>
  <si>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</si>
  <si>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</si>
  <si>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</si>
  <si>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</si>
  <si>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</si>
  <si>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</si>
  <si>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</si>
  <si>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</si>
  <si>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</si>
  <si>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</si>
  <si>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</si>
  <si>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</si>
  <si>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</si>
  <si>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</si>
  <si>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</si>
  <si>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</si>
  <si>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</si>
  <si>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</si>
  <si>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</si>
  <si>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</si>
  <si>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</si>
  <si>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</si>
  <si>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</si>
  <si>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</si>
  <si>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</si>
  <si>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</si>
  <si>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</si>
  <si>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</si>
  <si>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</si>
  <si>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</si>
  <si>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</si>
  <si>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</si>
  <si>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</si>
  <si>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</si>
  <si>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</si>
  <si>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</si>
  <si>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</si>
  <si>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</si>
  <si>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</si>
  <si>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</si>
  <si>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</si>
  <si>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</si>
  <si>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</si>
  <si>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</si>
  <si>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</si>
  <si>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</si>
  <si>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</si>
  <si>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</si>
  <si>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</si>
  <si>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</si>
  <si>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</si>
  <si>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</si>
  <si>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</si>
  <si>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</si>
  <si>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</si>
  <si>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</si>
  <si>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</si>
  <si>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</si>
  <si>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</si>
  <si>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</si>
  <si>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</si>
  <si>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</si>
  <si>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</si>
  <si>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</si>
  <si>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</si>
  <si>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</si>
  <si>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</si>
  <si>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</si>
  <si>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</si>
  <si>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</si>
  <si>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</si>
  <si>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</si>
  <si>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</si>
  <si>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</si>
  <si>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</si>
  <si>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</si>
  <si>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</si>
  <si>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</si>
  <si>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</si>
  <si>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</si>
  <si>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</si>
  <si>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</si>
  <si>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</si>
  <si>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</si>
  <si>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</si>
  <si>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</si>
  <si>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</si>
  <si>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</si>
  <si>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</si>
  <si>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</si>
  <si>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</si>
  <si>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</si>
  <si>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</si>
  <si>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</si>
  <si>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</si>
  <si>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</si>
  <si>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</si>
  <si>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</si>
  <si>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</si>
  <si>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</si>
  <si>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</si>
  <si>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</si>
  <si>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</si>
  <si>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</si>
  <si>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</si>
  <si>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</si>
  <si>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</si>
  <si>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</si>
  <si>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</si>
  <si>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</si>
  <si>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</si>
  <si>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</si>
  <si>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</si>
  <si>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</si>
  <si>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</si>
  <si>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</si>
  <si>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</si>
  <si>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</si>
  <si>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</si>
  <si>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</si>
  <si>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</si>
  <si>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</si>
  <si>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</si>
  <si>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</si>
  <si>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</si>
  <si>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</si>
  <si>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</si>
  <si>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</si>
  <si>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</si>
  <si>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</si>
  <si>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</si>
  <si>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</si>
  <si>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</si>
  <si>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</si>
  <si>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</si>
  <si>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</si>
  <si>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</si>
  <si>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</si>
  <si>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</si>
  <si>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</si>
  <si>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</si>
  <si>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</si>
  <si>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</si>
  <si>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</si>
  <si>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</si>
  <si>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</si>
  <si>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</si>
  <si>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</si>
  <si>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</si>
  <si>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</si>
  <si>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</si>
  <si>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</si>
  <si>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</si>
  <si>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</si>
  <si>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</si>
  <si>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</si>
  <si>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</si>
  <si>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</si>
  <si>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</si>
  <si>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</si>
  <si>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</si>
  <si>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</si>
  <si>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</si>
  <si>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</si>
  <si>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</si>
  <si>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</si>
  <si>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</si>
  <si>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</si>
  <si>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</si>
  <si>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</si>
  <si>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</si>
  <si>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</si>
  <si>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</si>
  <si>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</si>
  <si>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</si>
  <si>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</si>
  <si>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</si>
  <si>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</si>
  <si>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</si>
  <si>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</si>
  <si>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</si>
  <si>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</si>
  <si>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</si>
  <si>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</si>
  <si>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</si>
  <si>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</si>
  <si>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</si>
  <si>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</si>
  <si>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</si>
  <si>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</si>
  <si>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</si>
  <si>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</si>
  <si>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</si>
  <si>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</si>
  <si>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</si>
  <si>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</si>
  <si>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</si>
  <si>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</si>
  <si>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</si>
  <si>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</si>
  <si>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</si>
  <si>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</si>
  <si>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</si>
  <si>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</si>
  <si>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</si>
  <si>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</si>
  <si>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</si>
  <si>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</si>
  <si>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</si>
  <si>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</si>
  <si>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</si>
  <si>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</si>
  <si>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</si>
  <si>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</si>
  <si>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</si>
  <si>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</si>
  <si>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</si>
  <si>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</si>
  <si>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</si>
  <si>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</si>
  <si>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</si>
  <si>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</si>
  <si>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</si>
  <si>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</si>
  <si>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</si>
  <si>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</si>
  <si>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</si>
  <si>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</si>
  <si>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</si>
  <si>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</si>
  <si>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</si>
  <si>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</si>
  <si>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</si>
  <si>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</si>
  <si>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</si>
  <si>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</si>
  <si>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</si>
  <si>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</si>
  <si>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</si>
  <si>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</si>
  <si>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</si>
  <si>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</si>
  <si>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</si>
  <si>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</si>
  <si>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</si>
  <si>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</si>
  <si>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</si>
  <si>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</si>
  <si>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</si>
  <si>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</si>
  <si>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</si>
  <si>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</si>
  <si>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</si>
  <si>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</si>
  <si>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</si>
  <si>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</si>
  <si>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</si>
  <si>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</si>
  <si>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</si>
  <si>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</si>
  <si>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</si>
  <si>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</si>
  <si>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</si>
  <si>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</si>
  <si>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</si>
  <si>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</si>
  <si>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</si>
  <si>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</si>
  <si>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</si>
  <si>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</si>
  <si>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</si>
  <si>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</si>
  <si>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</si>
  <si>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</si>
  <si>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</si>
  <si>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</si>
  <si>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</si>
  <si>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</si>
  <si>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</si>
  <si>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</si>
  <si>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</si>
  <si>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</si>
  <si>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</si>
  <si>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</si>
  <si>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</si>
  <si>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</si>
  <si>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</si>
  <si>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</si>
  <si>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</si>
  <si>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</si>
  <si>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</si>
  <si>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</si>
  <si>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</si>
  <si>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</si>
  <si>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</si>
  <si>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</si>
  <si>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</si>
  <si>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</si>
  <si>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</si>
  <si>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</si>
  <si>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</si>
  <si>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</si>
  <si>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</si>
  <si>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</si>
  <si>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</si>
  <si>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</si>
  <si>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</si>
  <si>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</si>
  <si>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</si>
  <si>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</si>
  <si>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</si>
  <si>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</si>
  <si>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</si>
  <si>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</si>
  <si>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</si>
  <si>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</si>
  <si>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</si>
  <si>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</si>
  <si>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</si>
  <si>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</si>
  <si>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</si>
  <si>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</si>
  <si>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</si>
  <si>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</si>
  <si>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</si>
  <si>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</si>
  <si>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</si>
  <si>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</si>
  <si>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</si>
  <si>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</si>
  <si>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</si>
  <si>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</si>
  <si>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</si>
  <si>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</si>
  <si>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</si>
  <si>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</si>
  <si>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</si>
  <si>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</si>
  <si>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</si>
  <si>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</si>
  <si>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</si>
  <si>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</si>
  <si>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</si>
  <si>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</si>
  <si>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</si>
  <si>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</si>
  <si>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</si>
  <si>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</si>
  <si>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</si>
  <si>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</si>
  <si>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</si>
  <si>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</si>
  <si>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</si>
  <si>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</si>
  <si>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</si>
  <si>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</si>
  <si>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</si>
  <si>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</si>
  <si>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</si>
  <si>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</si>
  <si>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</si>
  <si>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</si>
  <si>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</si>
  <si>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</si>
  <si>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</si>
  <si>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</si>
  <si>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</si>
  <si>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</si>
  <si>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</si>
  <si>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</si>
  <si>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</si>
  <si>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</si>
  <si>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</si>
  <si>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</si>
  <si>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</si>
  <si>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</si>
  <si>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</si>
  <si>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</si>
  <si>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</si>
  <si>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</si>
  <si>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</si>
  <si>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</si>
  <si>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</si>
  <si>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</si>
  <si>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</si>
  <si>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</si>
  <si>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</si>
  <si>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</si>
  <si>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</si>
  <si>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</si>
  <si>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</si>
  <si>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</si>
  <si>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</si>
  <si>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</si>
  <si>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</si>
  <si>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</si>
  <si>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</si>
  <si>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</si>
  <si>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</si>
  <si>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</si>
  <si>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</si>
  <si>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</si>
  <si>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</si>
  <si>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</si>
  <si>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</si>
  <si>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</si>
  <si>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</si>
  <si>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</si>
  <si>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</si>
  <si>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</si>
  <si>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</si>
  <si>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</si>
  <si>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</si>
  <si>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</si>
  <si>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</si>
  <si>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</si>
  <si>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</si>
  <si>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</si>
  <si>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</si>
  <si>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</si>
  <si>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</si>
  <si>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</si>
  <si>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</si>
  <si>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</si>
  <si>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</si>
  <si>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</si>
  <si>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</si>
  <si>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</si>
  <si>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</si>
  <si>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</si>
  <si>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</si>
  <si>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</si>
  <si>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</si>
  <si>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</si>
  <si>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</si>
  <si>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</si>
  <si>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</si>
  <si>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</si>
  <si>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</si>
  <si>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</si>
  <si>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</si>
  <si>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</si>
  <si>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</si>
  <si>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</si>
  <si>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</si>
  <si>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</si>
  <si>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</si>
  <si>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</si>
  <si>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</si>
  <si>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</si>
  <si>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</si>
  <si>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</si>
  <si>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</si>
  <si>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</si>
  <si>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</si>
  <si>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</si>
  <si>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</si>
  <si>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</si>
  <si>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</si>
  <si>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</si>
  <si>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</si>
  <si>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</si>
  <si>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</si>
  <si>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</si>
  <si>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</si>
  <si>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</si>
  <si>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</si>
  <si>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</si>
  <si>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</si>
  <si>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</si>
  <si>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</si>
  <si>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</si>
  <si>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</si>
  <si>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</si>
  <si>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</si>
  <si>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</si>
  <si>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</si>
  <si>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</si>
  <si>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</si>
  <si>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</si>
  <si>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</si>
  <si>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</si>
  <si>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</si>
  <si>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</si>
  <si>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</si>
  <si>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</si>
  <si>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</si>
  <si>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</si>
  <si>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</si>
  <si>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</si>
  <si>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</si>
  <si>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</si>
  <si>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</si>
  <si>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</si>
  <si>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</si>
  <si>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</si>
  <si>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</si>
  <si>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</si>
  <si>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</si>
  <si>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</si>
  <si>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</si>
  <si>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</si>
  <si>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</si>
  <si>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</si>
  <si>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</si>
  <si>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</si>
  <si>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</si>
  <si>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</si>
  <si>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</si>
  <si>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</si>
  <si>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</si>
  <si>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</si>
  <si>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</si>
  <si>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</si>
  <si>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</si>
  <si>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</si>
  <si>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</si>
  <si>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</si>
  <si>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</si>
  <si>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</si>
  <si>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</si>
  <si>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</si>
  <si>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</si>
  <si>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</si>
  <si>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</si>
  <si>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</si>
  <si>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</si>
  <si>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</si>
  <si>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</si>
  <si>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</si>
  <si>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</si>
  <si>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</si>
  <si>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</si>
  <si>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</si>
  <si>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</si>
  <si>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</si>
  <si>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</si>
  <si>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</si>
  <si>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</si>
  <si>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</si>
  <si>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</si>
  <si>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</si>
  <si>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</si>
  <si>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</si>
  <si>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</si>
  <si>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</si>
  <si>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</si>
  <si>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</si>
  <si>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</si>
  <si>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</si>
  <si>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</si>
  <si>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</si>
  <si>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</si>
  <si>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</si>
  <si>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</si>
  <si>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</si>
  <si>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</si>
  <si>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</si>
  <si>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</si>
  <si>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</si>
  <si>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</si>
  <si>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</si>
  <si>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</si>
  <si>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</si>
  <si>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</si>
  <si>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</si>
  <si>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</si>
  <si>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</si>
  <si>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</si>
  <si>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</si>
  <si>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</si>
  <si>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</si>
  <si>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</si>
  <si>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</si>
  <si>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</si>
  <si>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</si>
  <si>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</si>
  <si>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</si>
  <si>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</si>
  <si>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</si>
  <si>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</si>
  <si>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</si>
  <si>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</si>
  <si>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</si>
  <si>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</si>
  <si>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</si>
  <si>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</si>
  <si>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</si>
  <si>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</si>
  <si>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</si>
  <si>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</si>
  <si>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</si>
  <si>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</si>
  <si>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</si>
  <si>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</si>
  <si>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</si>
  <si>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</si>
  <si>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</si>
  <si>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</si>
  <si>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</si>
  <si>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</si>
  <si>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</si>
  <si>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</si>
  <si>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</si>
  <si>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</si>
  <si>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</si>
  <si>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</si>
  <si>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</si>
  <si>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</si>
  <si>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</si>
  <si>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</si>
  <si>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</si>
  <si>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</si>
  <si>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</si>
  <si>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</si>
  <si>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</si>
  <si>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</si>
  <si>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</si>
  <si>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</si>
  <si>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</si>
  <si>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</si>
  <si>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</si>
  <si>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</si>
  <si>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</si>
  <si>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</si>
  <si>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</si>
  <si>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</si>
  <si>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</si>
  <si>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</si>
  <si>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</si>
  <si>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</si>
  <si>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</si>
  <si>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</si>
  <si>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</si>
  <si>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</si>
  <si>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</si>
  <si>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</si>
  <si>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</si>
  <si>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</si>
  <si>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</si>
  <si>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</si>
  <si>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</si>
  <si>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</si>
  <si>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</si>
  <si>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</si>
  <si>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</si>
  <si>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</si>
  <si>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</si>
  <si>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</si>
  <si>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</si>
  <si>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</si>
  <si>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</si>
  <si>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</si>
  <si>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</si>
  <si>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</si>
  <si>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</si>
  <si>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</si>
  <si>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</si>
  <si>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</si>
  <si>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</si>
  <si>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</si>
  <si>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</si>
  <si>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</si>
  <si>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</si>
  <si>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</si>
  <si>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</si>
  <si>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</si>
  <si>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</si>
  <si>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</si>
  <si>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</si>
  <si>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</si>
  <si>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</si>
  <si>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</si>
  <si>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</si>
  <si>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</si>
  <si>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</si>
  <si>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</si>
  <si>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</si>
  <si>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</si>
  <si>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</si>
  <si>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</si>
  <si>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</si>
  <si>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</si>
  <si>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</si>
  <si>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</si>
  <si>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</si>
  <si>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</si>
  <si>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</si>
  <si>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</si>
  <si>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</si>
  <si>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</si>
  <si>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</si>
  <si>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</si>
  <si>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</si>
  <si>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</si>
  <si>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</si>
  <si>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</si>
  <si>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</si>
  <si>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</si>
  <si>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</si>
  <si>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</si>
  <si>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</si>
  <si>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</si>
  <si>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</si>
  <si>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</si>
  <si>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</si>
  <si>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</si>
  <si>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</si>
  <si>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</si>
  <si>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</si>
  <si>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</si>
  <si>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</si>
  <si>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</si>
  <si>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</si>
  <si>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</si>
  <si>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</si>
  <si>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</si>
  <si>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</si>
  <si>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</si>
  <si>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</si>
  <si>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</si>
  <si>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</si>
  <si>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</si>
  <si>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</si>
  <si>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</si>
  <si>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</si>
  <si>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</si>
  <si>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</si>
  <si>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</si>
  <si>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</si>
  <si>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</si>
  <si>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</si>
  <si>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</si>
  <si>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</si>
  <si>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</si>
  <si>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</si>
  <si>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</si>
  <si>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</si>
  <si>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</si>
  <si>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</si>
  <si>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</si>
  <si>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</si>
  <si>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</si>
  <si>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</si>
  <si>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</si>
  <si>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</si>
  <si>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</si>
  <si>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</si>
  <si>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</si>
  <si>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</si>
  <si>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</si>
  <si>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</si>
  <si>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</si>
  <si>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</si>
  <si>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</si>
  <si>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</si>
  <si>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</si>
  <si>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</si>
  <si>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</si>
  <si>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</si>
  <si>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</si>
  <si>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</si>
  <si>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</si>
  <si>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</si>
  <si>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</si>
  <si>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</si>
  <si>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</si>
  <si>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</si>
  <si>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</si>
  <si>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</si>
  <si>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</si>
  <si>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</si>
  <si>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</si>
  <si>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</si>
  <si>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</si>
  <si>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</si>
  <si>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</si>
  <si>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</si>
  <si>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</si>
  <si>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</si>
  <si>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</si>
  <si>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</si>
  <si>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</si>
  <si>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</si>
  <si>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</si>
  <si>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</si>
  <si>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</si>
  <si>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</si>
  <si>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</si>
  <si>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</si>
  <si>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</si>
  <si>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</si>
  <si>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</si>
  <si>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</si>
  <si>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</si>
  <si>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</si>
  <si>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</si>
  <si>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</si>
  <si>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</si>
  <si>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</si>
  <si>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</si>
  <si>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</si>
  <si>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</si>
  <si>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</si>
  <si>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</si>
  <si>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</si>
  <si>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</si>
  <si>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</si>
  <si>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</si>
  <si>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</si>
  <si>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</si>
  <si>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</si>
  <si>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</si>
  <si>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</si>
  <si>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</si>
  <si>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</si>
  <si>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</si>
  <si>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</si>
  <si>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</si>
  <si>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</si>
  <si>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</si>
  <si>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</si>
  <si>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</si>
  <si>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</si>
  <si>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</si>
  <si>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</si>
  <si>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</si>
  <si>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</si>
  <si>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</si>
  <si>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</si>
  <si>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</si>
  <si>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</si>
  <si>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</si>
  <si>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</si>
  <si>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</si>
  <si>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</si>
  <si>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</si>
  <si>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</si>
  <si>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</si>
  <si>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</si>
  <si>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</si>
  <si>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</si>
  <si>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</si>
  <si>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</si>
  <si>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</si>
  <si>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</si>
  <si>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</si>
  <si>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</si>
  <si>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</si>
  <si>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</si>
  <si>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</si>
  <si>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</si>
  <si>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</si>
  <si>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</si>
  <si>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</si>
  <si>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</si>
  <si>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</si>
  <si>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</si>
  <si>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</si>
  <si>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</si>
  <si>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</si>
  <si>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</si>
  <si>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</si>
  <si>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</si>
  <si>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</si>
  <si>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</si>
  <si>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</si>
  <si>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</si>
  <si>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</si>
  <si>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</si>
  <si>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</si>
  <si>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</si>
  <si>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</si>
  <si>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</si>
  <si>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</si>
  <si>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</si>
  <si>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</si>
  <si>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</si>
  <si>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</si>
  <si>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</si>
  <si>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</si>
  <si>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</si>
  <si>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</si>
  <si>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</si>
  <si>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</si>
  <si>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</si>
  <si>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</si>
  <si>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</si>
  <si>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</si>
  <si>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</si>
  <si>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</si>
  <si>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</si>
  <si>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</si>
  <si>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</si>
  <si>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</si>
  <si>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</si>
  <si>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</si>
  <si>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</si>
  <si>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</si>
  <si>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</si>
  <si>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</si>
  <si>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</si>
  <si>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</si>
  <si>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</si>
  <si>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</si>
  <si>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</si>
  <si>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</si>
  <si>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</si>
  <si>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</si>
  <si>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</si>
  <si>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</si>
  <si>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</si>
  <si>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</si>
  <si>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</si>
  <si>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</si>
  <si>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</si>
  <si>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</si>
  <si>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</si>
  <si>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</si>
  <si>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</si>
  <si>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</si>
  <si>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</si>
  <si>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</si>
  <si>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</si>
  <si>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</si>
  <si>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</si>
  <si>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</si>
  <si>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</si>
  <si>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</si>
  <si>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</si>
  <si>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</si>
  <si>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</si>
  <si>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</si>
  <si>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</si>
  <si>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</si>
  <si>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</si>
  <si>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</si>
  <si>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</si>
  <si>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</si>
  <si>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</si>
  <si>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</si>
  <si>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</si>
  <si>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</si>
  <si>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</si>
  <si>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</si>
  <si>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</si>
  <si>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</si>
  <si>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</si>
  <si>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</si>
  <si>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</si>
  <si>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</si>
  <si>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</si>
  <si>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</si>
  <si>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</si>
  <si>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</si>
  <si>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</si>
  <si>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</si>
  <si>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</si>
  <si>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</si>
  <si>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</si>
  <si>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</si>
  <si>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</si>
  <si>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</si>
  <si>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</si>
  <si>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</si>
  <si>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</si>
  <si>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</si>
  <si>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</si>
  <si>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</si>
  <si>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</si>
  <si>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</si>
  <si>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</si>
  <si>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</si>
  <si>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</si>
  <si>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</si>
  <si>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</si>
  <si>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</si>
  <si>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</si>
  <si>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</si>
  <si>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</si>
  <si>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</si>
  <si>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</si>
  <si>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</si>
  <si>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</si>
  <si>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</si>
  <si>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</si>
  <si>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</si>
  <si>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</si>
  <si>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</si>
  <si>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</si>
  <si>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</si>
  <si>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</si>
  <si>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</si>
  <si>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</si>
  <si>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</si>
  <si>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</si>
  <si>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</si>
  <si>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</si>
  <si>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</si>
  <si>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</si>
  <si>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</si>
  <si>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</si>
  <si>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</si>
  <si>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</si>
  <si>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</si>
  <si>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</si>
  <si>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</si>
  <si>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</si>
  <si>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</si>
  <si>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</si>
  <si>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</si>
  <si>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</si>
  <si>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</si>
  <si>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</si>
  <si>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</si>
  <si>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</si>
  <si>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</si>
  <si>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</si>
  <si>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</si>
  <si>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</si>
  <si>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</si>
  <si>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</si>
  <si>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</si>
  <si>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</si>
  <si>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</si>
  <si>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</si>
  <si>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</si>
  <si>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</si>
  <si>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</si>
  <si>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</si>
  <si>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</si>
  <si>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</si>
  <si>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</si>
  <si>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</si>
  <si>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</si>
  <si>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</si>
  <si>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</si>
  <si>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</si>
  <si>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</si>
  <si>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</si>
  <si>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</si>
  <si>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</si>
  <si>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</si>
  <si>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</si>
  <si>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</si>
  <si>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</si>
  <si>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</si>
  <si>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</si>
  <si>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</si>
  <si>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</si>
  <si>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</si>
  <si>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</si>
  <si>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</si>
  <si>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</si>
  <si>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</si>
  <si>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</si>
  <si>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</si>
  <si>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</si>
  <si>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</si>
  <si>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</si>
  <si>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</si>
  <si>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</si>
  <si>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</si>
  <si>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</si>
  <si>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</si>
  <si>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</si>
  <si>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</si>
  <si>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</si>
  <si>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</si>
  <si>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</si>
  <si>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</si>
  <si>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</si>
  <si>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</si>
  <si>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</si>
  <si>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</si>
  <si>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</si>
  <si>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</si>
  <si>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</si>
  <si>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</si>
  <si>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</si>
  <si>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</si>
  <si>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</si>
  <si>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</si>
  <si>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</si>
  <si>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</si>
  <si>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</si>
  <si>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</si>
  <si>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</si>
  <si>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</si>
  <si>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</si>
  <si>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</si>
  <si>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</si>
  <si>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</si>
  <si>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</si>
  <si>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</si>
  <si>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</si>
  <si>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</si>
  <si>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</si>
  <si>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</si>
  <si>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</si>
  <si>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</si>
  <si>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</si>
  <si>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</si>
  <si>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</si>
  <si>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</si>
  <si>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</si>
  <si>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</si>
  <si>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</si>
  <si>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</si>
  <si>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</si>
  <si>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</si>
  <si>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</si>
  <si>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</si>
  <si>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</si>
  <si>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</si>
  <si>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</si>
  <si>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</si>
  <si>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</si>
  <si>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</si>
  <si>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</si>
  <si>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</si>
  <si>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</si>
  <si>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</si>
  <si>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</si>
  <si>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</si>
  <si>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</si>
  <si>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</si>
  <si>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</si>
  <si>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</si>
  <si>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</si>
  <si>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</si>
  <si>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</si>
  <si>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</si>
  <si>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</si>
  <si>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</si>
  <si>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</si>
  <si>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</si>
  <si>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</si>
  <si>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</si>
  <si>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</si>
  <si>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</si>
  <si>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</si>
  <si>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</si>
  <si>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</si>
  <si>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</si>
  <si>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</si>
  <si>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</si>
  <si>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</si>
  <si>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</si>
  <si>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</si>
  <si>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</si>
  <si>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</si>
  <si>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</si>
  <si>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</si>
  <si>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</si>
  <si>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</si>
  <si>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</si>
  <si>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</si>
  <si>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</si>
  <si>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</si>
  <si>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</si>
  <si>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</si>
  <si>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</si>
  <si>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</si>
  <si>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</si>
  <si>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</si>
  <si>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</si>
  <si>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</si>
  <si>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</si>
  <si>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</si>
  <si>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</si>
  <si>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</si>
  <si>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</si>
  <si>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</si>
  <si>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</si>
  <si>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</si>
  <si>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</si>
  <si>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</si>
  <si>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</si>
  <si>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</si>
  <si>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</si>
  <si>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</si>
  <si>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</si>
  <si>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</si>
  <si>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</si>
  <si>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</si>
  <si>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</si>
  <si>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</si>
  <si>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</si>
  <si>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</si>
  <si>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</si>
  <si>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</si>
  <si>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</si>
  <si>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</si>
  <si>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</si>
  <si>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</si>
  <si>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</si>
  <si>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</si>
  <si>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</si>
  <si>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</si>
  <si>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</si>
  <si>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</si>
  <si>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</si>
  <si>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</si>
  <si>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</si>
  <si>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</si>
  <si>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</si>
  <si>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</si>
  <si>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</si>
  <si>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</si>
  <si>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</si>
  <si>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</si>
  <si>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</si>
  <si>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</si>
  <si>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</si>
  <si>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</si>
  <si>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</si>
  <si>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</si>
  <si>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</si>
  <si>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</si>
  <si>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</si>
  <si>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</si>
  <si>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</si>
  <si>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</si>
  <si>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</si>
  <si>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</si>
  <si>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</si>
  <si>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</si>
  <si>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</si>
  <si>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</si>
  <si>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</si>
  <si>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</si>
  <si>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</si>
  <si>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</si>
  <si>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</si>
  <si>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</si>
  <si>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</si>
  <si>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</si>
  <si>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</si>
  <si>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</si>
  <si>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</si>
  <si>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</si>
  <si>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</si>
  <si>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</si>
  <si>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</si>
  <si>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</si>
  <si>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</si>
  <si>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</si>
  <si>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</si>
  <si>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</si>
  <si>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</si>
  <si>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</si>
  <si>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</si>
  <si>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</si>
  <si>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</si>
  <si>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</si>
  <si>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</si>
  <si>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</si>
  <si>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</si>
  <si>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</si>
  <si>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</si>
  <si>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</si>
  <si>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</si>
  <si>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</si>
  <si>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</si>
  <si>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</si>
  <si>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</si>
  <si>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</si>
  <si>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</si>
  <si>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</si>
  <si>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</si>
  <si>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</si>
  <si>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</si>
  <si>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</si>
  <si>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</si>
  <si>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</si>
  <si>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</si>
  <si>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</si>
  <si>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</si>
  <si>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</si>
  <si>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</si>
  <si>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</si>
  <si>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</si>
  <si>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</si>
  <si>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</si>
  <si>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</si>
  <si>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</si>
  <si>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</si>
  <si>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</si>
  <si>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</si>
  <si>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</si>
  <si>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</si>
  <si>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</si>
  <si>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</si>
  <si>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</si>
  <si>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</si>
  <si>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</si>
  <si>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</si>
  <si>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</si>
  <si>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</si>
  <si>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</si>
  <si>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</si>
  <si>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</si>
  <si>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</si>
  <si>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</si>
  <si>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</si>
  <si>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</si>
  <si>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</si>
  <si>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</si>
  <si>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</si>
  <si>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</si>
  <si>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</si>
  <si>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</si>
  <si>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</si>
  <si>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</si>
  <si>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</si>
  <si>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</si>
  <si>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</si>
  <si>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</si>
  <si>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</si>
  <si>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</si>
  <si>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</si>
  <si>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</si>
  <si>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</si>
  <si>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</si>
  <si>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</si>
  <si>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</si>
  <si>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</si>
  <si>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</si>
  <si>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</si>
  <si>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</si>
  <si>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</si>
  <si>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</si>
  <si>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</si>
  <si>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</si>
  <si>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</si>
  <si>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</si>
  <si>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</si>
  <si>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</si>
  <si>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</si>
  <si>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</si>
  <si>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</si>
  <si>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</si>
  <si>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</si>
  <si>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</si>
  <si>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</si>
  <si>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</si>
  <si>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</si>
  <si>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</si>
  <si>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</si>
  <si>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</si>
  <si>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</si>
  <si>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</si>
  <si>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</si>
  <si>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</si>
  <si>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</si>
  <si>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</si>
  <si>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</si>
  <si>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</si>
  <si>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</si>
  <si>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</si>
  <si>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</si>
  <si>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</si>
  <si>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</si>
  <si>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</si>
  <si>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</si>
  <si>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</si>
  <si>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</si>
  <si>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</si>
  <si>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</si>
  <si>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</si>
  <si>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</si>
  <si>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</si>
  <si>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</si>
  <si>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</si>
  <si>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</si>
  <si>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</si>
  <si>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</si>
  <si>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</si>
  <si>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</si>
  <si>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</si>
  <si>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</si>
  <si>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</si>
  <si>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</si>
  <si>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</si>
  <si>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</si>
  <si>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</si>
  <si>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</si>
  <si>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</si>
  <si>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</si>
  <si>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</si>
  <si>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</si>
  <si>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</si>
  <si>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</si>
  <si>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</si>
  <si>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</si>
  <si>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</si>
  <si>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</si>
  <si>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</si>
  <si>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</si>
  <si>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</si>
  <si>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</si>
  <si>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</si>
  <si>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</si>
  <si>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</si>
  <si>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</si>
  <si>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</si>
  <si>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</si>
  <si>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</si>
  <si>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</si>
  <si>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</si>
  <si>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</si>
  <si>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</si>
  <si>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</si>
  <si>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</si>
  <si>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</si>
  <si>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</si>
  <si>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</si>
  <si>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</si>
  <si>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</si>
  <si>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</si>
  <si>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</si>
  <si>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</si>
  <si>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</si>
  <si>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</si>
  <si>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</si>
  <si>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</si>
  <si>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</si>
  <si>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</si>
  <si>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</si>
  <si>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</si>
  <si>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</si>
  <si>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</si>
  <si>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</si>
  <si>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</si>
  <si>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</si>
  <si>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</si>
  <si>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</si>
  <si>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</si>
  <si>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</si>
  <si>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</si>
  <si>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</si>
  <si>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</si>
  <si>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</si>
  <si>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</si>
  <si>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</si>
  <si>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</si>
  <si>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</si>
  <si>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</si>
  <si>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</si>
  <si>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</si>
  <si>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</si>
  <si>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</si>
  <si>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</si>
  <si>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</si>
  <si>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</si>
  <si>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</si>
  <si>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</si>
  <si>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</si>
  <si>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</si>
  <si>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</si>
  <si>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</si>
  <si>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</si>
  <si>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</si>
  <si>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</si>
  <si>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</si>
  <si>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</si>
  <si>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</si>
  <si>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</si>
  <si>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</si>
  <si>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</si>
  <si>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</si>
  <si>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</si>
  <si>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</si>
  <si>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</si>
  <si>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</si>
  <si>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</si>
  <si>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</si>
  <si>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</si>
  <si>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</si>
  <si>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</si>
  <si>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</si>
  <si>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</si>
  <si>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</si>
  <si>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</si>
  <si>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</si>
  <si>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</si>
  <si>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</si>
  <si>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</si>
  <si>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</si>
  <si>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</si>
  <si>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</si>
  <si>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</si>
  <si>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</si>
  <si>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</si>
  <si>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</si>
  <si>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</si>
  <si>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</si>
  <si>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</si>
  <si>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</si>
  <si>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</si>
  <si>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</si>
  <si>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</si>
  <si>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</si>
  <si>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</si>
  <si>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</si>
  <si>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</si>
  <si>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</si>
  <si>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</si>
  <si>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</si>
  <si>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</si>
  <si>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</si>
  <si>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</si>
  <si>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</si>
  <si>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</si>
  <si>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</si>
  <si>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</si>
  <si>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</si>
  <si>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</si>
  <si>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</si>
  <si>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</si>
  <si>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</si>
  <si>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</si>
  <si>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</si>
  <si>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</si>
  <si>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</si>
  <si>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</si>
  <si>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</si>
  <si>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</si>
  <si>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</si>
  <si>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</si>
  <si>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</si>
  <si>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</si>
  <si>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</si>
  <si>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</si>
  <si>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</si>
  <si>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</si>
  <si>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</si>
  <si>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</si>
  <si>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</si>
  <si>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</si>
  <si>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</si>
  <si>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</si>
  <si>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</si>
  <si>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</si>
  <si>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</si>
  <si>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</si>
  <si>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</si>
  <si>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</si>
  <si>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</si>
  <si>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</si>
  <si>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</si>
  <si>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</si>
  <si>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</si>
  <si>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</si>
  <si>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</si>
  <si>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</si>
  <si>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</si>
  <si>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</si>
  <si>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</si>
  <si>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</si>
  <si>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</si>
  <si>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</si>
  <si>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</si>
  <si>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</si>
  <si>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</si>
  <si>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</si>
  <si>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</si>
  <si>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</si>
  <si>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</si>
  <si>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</si>
  <si>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</si>
  <si>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</si>
  <si>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</si>
  <si>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</si>
  <si>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</si>
  <si>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</si>
  <si>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</si>
  <si>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</si>
  <si>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</si>
  <si>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</si>
  <si>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</si>
  <si>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</si>
  <si>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</si>
  <si>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</si>
  <si>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</si>
  <si>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</si>
  <si>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</si>
  <si>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</si>
  <si>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</si>
  <si>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</si>
  <si>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</si>
  <si>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</si>
  <si>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</si>
  <si>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</si>
  <si>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</si>
  <si>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</si>
  <si>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</si>
  <si>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</si>
  <si>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</si>
  <si>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</si>
  <si>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</si>
  <si>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</si>
  <si>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</si>
  <si>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</si>
  <si>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</si>
  <si>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</si>
  <si>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</si>
  <si>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</si>
  <si>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</si>
  <si>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</si>
  <si>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</si>
  <si>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</si>
  <si>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</si>
  <si>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</si>
  <si>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</si>
  <si>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</si>
  <si>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</si>
  <si>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</si>
  <si>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</si>
  <si>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</si>
  <si>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</si>
  <si>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</si>
  <si>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</si>
  <si>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</si>
  <si>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</si>
  <si>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</si>
  <si>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</si>
  <si>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</si>
  <si>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</si>
  <si>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</si>
  <si>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</si>
  <si>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</si>
  <si>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</si>
  <si>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</si>
  <si>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</si>
  <si>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</si>
  <si>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</si>
  <si>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</si>
  <si>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</si>
  <si>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</si>
  <si>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</si>
  <si>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</si>
  <si>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</si>
  <si>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</si>
  <si>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</si>
  <si>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</si>
  <si>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</si>
  <si>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</si>
  <si>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</si>
  <si>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</si>
  <si>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</si>
  <si>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</si>
  <si>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</si>
  <si>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</si>
  <si>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</si>
  <si>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</si>
  <si>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</si>
  <si>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</si>
  <si>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</si>
  <si>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</si>
  <si>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</si>
  <si>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</si>
  <si>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</si>
  <si>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</si>
  <si>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</si>
  <si>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</si>
  <si>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</si>
  <si>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</si>
  <si>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</si>
  <si>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</si>
  <si>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</si>
  <si>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</si>
  <si>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</si>
  <si>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</si>
  <si>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</si>
  <si>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</si>
  <si>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</si>
  <si>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</si>
  <si>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</si>
  <si>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</si>
  <si>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</si>
  <si>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</si>
  <si>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</si>
  <si>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</si>
  <si>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</si>
  <si>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</si>
  <si>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</si>
  <si>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</si>
  <si>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</si>
  <si>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</si>
  <si>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</si>
  <si>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</si>
  <si>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</si>
  <si>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</si>
  <si>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</si>
  <si>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</si>
  <si>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</si>
  <si>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</si>
  <si>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</si>
  <si>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</si>
  <si>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</si>
  <si>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</si>
  <si>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</si>
  <si>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</si>
  <si>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</si>
  <si>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</si>
  <si>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</si>
  <si>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</si>
  <si>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</si>
  <si>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</si>
  <si>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</si>
  <si>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</si>
  <si>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</si>
  <si>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</si>
  <si>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</si>
  <si>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</si>
  <si>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</si>
  <si>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</si>
  <si>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</si>
  <si>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</si>
  <si>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</si>
  <si>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</si>
  <si>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</si>
  <si>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</si>
  <si>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</si>
  <si>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</si>
  <si>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</si>
  <si>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</si>
  <si>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</si>
  <si>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</si>
  <si>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</si>
  <si>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</si>
  <si>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</si>
  <si>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</si>
  <si>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</si>
  <si>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</si>
  <si>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</si>
  <si>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</si>
  <si>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</si>
  <si>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</si>
  <si>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</si>
  <si>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</si>
  <si>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</si>
  <si>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</si>
  <si>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</si>
  <si>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</si>
  <si>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</si>
  <si>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</si>
  <si>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</si>
  <si>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</si>
  <si>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</si>
  <si>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</si>
  <si>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</si>
  <si>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</si>
  <si>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</si>
  <si>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</si>
  <si>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</si>
  <si>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</si>
  <si>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</si>
  <si>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</si>
  <si>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</si>
  <si>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</si>
  <si>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</si>
  <si>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</si>
  <si>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</si>
  <si>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</si>
  <si>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</si>
  <si>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</si>
  <si>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</si>
  <si>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</si>
  <si>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</si>
  <si>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</si>
  <si>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</si>
  <si>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</si>
  <si>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</si>
  <si>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</si>
  <si>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</si>
  <si>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</si>
  <si>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</si>
  <si>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</si>
  <si>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</si>
  <si>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</si>
  <si>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</si>
  <si>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</si>
  <si>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</si>
  <si>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</si>
  <si>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</si>
  <si>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</si>
  <si>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</si>
  <si>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</si>
  <si>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</si>
  <si>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</si>
  <si>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</si>
  <si>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</si>
  <si>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</si>
  <si>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</si>
  <si>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</si>
  <si>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</si>
  <si>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</si>
  <si>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</si>
  <si>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</si>
  <si>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</si>
  <si>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</si>
  <si>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</si>
  <si>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</si>
  <si>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</si>
  <si>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</si>
  <si>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</si>
  <si>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</si>
  <si>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</si>
  <si>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</si>
  <si>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</si>
  <si>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</si>
  <si>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</si>
  <si>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</si>
  <si>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</si>
  <si>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</si>
  <si>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</si>
  <si>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</si>
  <si>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</si>
  <si>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</si>
  <si>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</si>
  <si>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</si>
  <si>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</si>
  <si>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</si>
  <si>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</si>
  <si>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</si>
  <si>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</si>
  <si>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</si>
  <si>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</si>
  <si>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</si>
  <si>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</si>
  <si>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</si>
  <si>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</si>
  <si>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</si>
  <si>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</si>
  <si>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</si>
  <si>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</si>
  <si>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</si>
  <si>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</si>
  <si>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</si>
  <si>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</si>
  <si>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</si>
  <si>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</si>
  <si>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</si>
  <si>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</si>
  <si>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</si>
  <si>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</si>
  <si>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</si>
  <si>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</si>
  <si>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</si>
  <si>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</si>
  <si>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</si>
  <si>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</si>
  <si>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</si>
  <si>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</si>
  <si>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</si>
  <si>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</si>
  <si>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</si>
  <si>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</si>
  <si>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</si>
  <si>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</si>
  <si>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</si>
  <si>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</si>
  <si>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</si>
  <si>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</si>
  <si>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</si>
  <si>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</si>
  <si>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</si>
  <si>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</si>
  <si>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</si>
  <si>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</si>
  <si>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</si>
  <si>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</si>
  <si>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</si>
  <si>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</si>
  <si>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</si>
  <si>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</si>
  <si>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</si>
  <si>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</si>
  <si>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</si>
  <si>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</si>
  <si>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</si>
  <si>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</si>
  <si>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</si>
  <si>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</si>
  <si>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</si>
  <si>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</si>
  <si>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</si>
  <si>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</si>
  <si>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</si>
  <si>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</si>
  <si>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</si>
  <si>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</si>
  <si>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</si>
  <si>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</si>
  <si>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</si>
  <si>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</si>
  <si>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</si>
  <si>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</si>
  <si>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</si>
  <si>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</si>
  <si>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</si>
  <si>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</si>
  <si>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</si>
  <si>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</si>
  <si>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</si>
  <si>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</si>
  <si>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</si>
  <si>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</si>
  <si>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</si>
  <si>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</si>
  <si>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</si>
  <si>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</si>
  <si>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</si>
  <si>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</si>
  <si>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</si>
  <si>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</si>
  <si>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</si>
  <si>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</si>
  <si>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</si>
  <si>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</si>
  <si>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</si>
  <si>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</si>
  <si>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</si>
  <si>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</si>
  <si>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</si>
  <si>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</si>
  <si>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</si>
  <si>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</si>
  <si>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</si>
  <si>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</si>
  <si>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</si>
  <si>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</si>
  <si>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</si>
  <si>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</si>
  <si>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</si>
  <si>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</si>
  <si>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</si>
  <si>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</si>
  <si>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</si>
  <si>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</si>
  <si>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</si>
  <si>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</si>
  <si>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</si>
  <si>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</si>
  <si>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</si>
  <si>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</si>
  <si>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</si>
  <si>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</si>
  <si>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</si>
  <si>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</si>
  <si>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</si>
  <si>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</si>
  <si>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</si>
  <si>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</si>
  <si>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</si>
  <si>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</si>
  <si>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</si>
  <si>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</si>
  <si>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</si>
  <si>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</si>
  <si>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</si>
  <si>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</si>
  <si>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</si>
  <si>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</si>
  <si>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</si>
  <si>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</si>
  <si>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</si>
  <si>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</si>
  <si>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</si>
  <si>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</si>
  <si>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</si>
  <si>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</si>
  <si>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</si>
  <si>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</si>
  <si>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</si>
  <si>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</si>
  <si>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</si>
  <si>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</si>
  <si>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</si>
  <si>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</si>
  <si>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</si>
  <si>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</si>
  <si>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</si>
  <si>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</si>
  <si>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</si>
  <si>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</si>
  <si>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</si>
  <si>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</si>
  <si>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</si>
  <si>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</si>
  <si>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</si>
  <si>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</si>
  <si>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</si>
  <si>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</si>
  <si>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</si>
  <si>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</si>
  <si>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</si>
  <si>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</si>
  <si>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</si>
  <si>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</si>
  <si>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</si>
  <si>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</si>
  <si>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</si>
  <si>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</si>
  <si>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</si>
  <si>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</si>
  <si>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</si>
  <si>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</si>
  <si>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</si>
  <si>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</si>
  <si>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</si>
  <si>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</si>
  <si>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</si>
  <si>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</si>
  <si>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</si>
  <si>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</si>
  <si>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</si>
  <si>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</si>
  <si>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</si>
  <si>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</si>
  <si>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</si>
  <si>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</si>
  <si>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</si>
  <si>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</si>
  <si>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</si>
  <si>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</si>
  <si>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</si>
  <si>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</si>
  <si>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</si>
  <si>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</si>
  <si>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</si>
  <si>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</si>
  <si>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</si>
  <si>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</si>
  <si>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</si>
  <si>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</si>
  <si>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</si>
  <si>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</si>
  <si>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</si>
  <si>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</si>
  <si>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</si>
  <si>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</si>
  <si>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</si>
  <si>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</si>
  <si>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</si>
  <si>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</si>
  <si>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</si>
  <si>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</si>
  <si>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</si>
  <si>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</si>
  <si>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</si>
  <si>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</si>
  <si>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</si>
  <si>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</si>
  <si>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</si>
  <si>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</si>
  <si>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</si>
  <si>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</si>
  <si>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</si>
  <si>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</si>
  <si>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</si>
  <si>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</si>
  <si>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</si>
  <si>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</si>
  <si>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</si>
  <si>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</si>
  <si>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</si>
  <si>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</si>
  <si>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</si>
  <si>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</si>
  <si>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</si>
  <si>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</si>
  <si>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</si>
  <si>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</si>
  <si>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</si>
  <si>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</si>
  <si>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</si>
  <si>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</si>
  <si>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</si>
  <si>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</si>
  <si>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</si>
  <si>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</si>
  <si>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</si>
  <si>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</si>
  <si>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</si>
  <si>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</si>
  <si>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</si>
  <si>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</si>
  <si>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</si>
  <si>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</si>
  <si>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</si>
  <si>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</si>
  <si>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</si>
  <si>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</si>
  <si>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</si>
  <si>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</si>
  <si>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</si>
  <si>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</si>
  <si>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</si>
  <si>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</si>
  <si>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</si>
  <si>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</si>
  <si>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</si>
  <si>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</si>
  <si>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</si>
  <si>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</si>
  <si>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</si>
  <si>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</si>
  <si>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</si>
  <si>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</si>
  <si>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</si>
  <si>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</si>
  <si>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</si>
  <si>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</si>
  <si>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</si>
  <si>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</si>
  <si>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</si>
  <si>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</si>
  <si>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</si>
  <si>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</si>
  <si>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</si>
  <si>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</si>
  <si>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</si>
  <si>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</si>
  <si>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</si>
  <si>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</si>
  <si>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</si>
  <si>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</si>
  <si>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</si>
  <si>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</si>
  <si>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</si>
  <si>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</si>
  <si>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</si>
  <si>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</si>
  <si>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</si>
  <si>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</si>
  <si>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</si>
  <si>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</si>
  <si>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</si>
  <si>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</si>
  <si>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</si>
  <si>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</si>
  <si>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</si>
  <si>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</si>
  <si>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</si>
  <si>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</si>
  <si>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</si>
  <si>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</si>
  <si>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</si>
  <si>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</si>
  <si>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</si>
  <si>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</si>
  <si>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</si>
  <si>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</si>
  <si>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</si>
  <si>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</si>
  <si>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</si>
  <si>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</si>
  <si>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</si>
  <si>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</si>
  <si>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</si>
  <si>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</si>
  <si>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</si>
  <si>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</si>
  <si>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</si>
  <si>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</si>
  <si>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</si>
  <si>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</si>
  <si>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</si>
  <si>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</si>
  <si>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</si>
  <si>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</si>
  <si>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</si>
  <si>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</si>
  <si>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</si>
  <si>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</si>
  <si>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</si>
  <si>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</si>
  <si>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</si>
  <si>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</si>
  <si>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</si>
  <si>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</si>
  <si>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</si>
  <si>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</si>
  <si>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</si>
  <si>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</si>
  <si>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</si>
  <si>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</si>
  <si>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</si>
  <si>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</si>
  <si>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</si>
  <si>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</si>
  <si>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</si>
  <si>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</si>
  <si>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</si>
  <si>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</si>
  <si>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</si>
  <si>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</si>
  <si>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</si>
  <si>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</si>
  <si>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</si>
  <si>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</si>
  <si>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</si>
  <si>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</si>
  <si>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</si>
  <si>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</si>
  <si>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</si>
  <si>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</si>
  <si>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</si>
  <si>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</si>
  <si>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</si>
  <si>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</si>
  <si>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</si>
  <si>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</si>
  <si>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</si>
  <si>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</si>
  <si>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</si>
  <si>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</si>
  <si>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</si>
  <si>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</si>
  <si>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</si>
  <si>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</si>
  <si>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</si>
  <si>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</si>
  <si>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</si>
  <si>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</si>
  <si>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</si>
  <si>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</si>
  <si>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</si>
  <si>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</si>
  <si>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</si>
  <si>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</si>
  <si>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</si>
  <si>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</si>
  <si>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</si>
  <si>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</si>
  <si>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</si>
  <si>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</si>
  <si>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</si>
  <si>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</si>
  <si>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</si>
  <si>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</si>
  <si>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</si>
  <si>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</si>
  <si>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</si>
  <si>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</si>
  <si>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</si>
  <si>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</si>
  <si>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</si>
  <si>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</si>
  <si>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</si>
  <si>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</si>
  <si>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</si>
  <si>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</si>
  <si>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</si>
  <si>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</si>
  <si>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</si>
  <si>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</si>
  <si>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</si>
  <si>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</si>
  <si>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</si>
  <si>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</si>
  <si>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</si>
  <si>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</si>
  <si>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</si>
  <si>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</si>
  <si>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</si>
  <si>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</si>
  <si>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</si>
  <si>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</si>
  <si>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</si>
  <si>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</si>
  <si>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</si>
  <si>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</si>
  <si>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</si>
  <si>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</si>
  <si>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</si>
  <si>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</si>
  <si>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</si>
  <si>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</si>
  <si>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</si>
  <si>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</si>
  <si>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</si>
  <si>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</si>
  <si>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</si>
  <si>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</si>
  <si>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</si>
  <si>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</si>
  <si>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</si>
  <si>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</si>
  <si>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</si>
  <si>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</si>
  <si>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</si>
  <si>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</si>
  <si>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</si>
  <si>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</si>
  <si>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</si>
  <si>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</si>
  <si>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</si>
  <si>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</si>
  <si>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</si>
  <si>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</si>
  <si>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</si>
  <si>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</si>
  <si>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</si>
  <si>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</si>
  <si>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</si>
  <si>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</si>
  <si>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</si>
  <si>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</si>
  <si>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</si>
  <si>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</si>
  <si>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</si>
  <si>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</si>
  <si>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</si>
  <si>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</si>
  <si>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</si>
  <si>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</si>
  <si>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</si>
  <si>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</si>
  <si>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</si>
  <si>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</si>
  <si>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</si>
  <si>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</si>
  <si>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</si>
  <si>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</si>
  <si>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</si>
  <si>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</si>
  <si>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</si>
  <si>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</si>
  <si>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</si>
  <si>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</si>
  <si>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</si>
  <si>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</si>
  <si>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</si>
  <si>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</si>
  <si>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</si>
  <si>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</si>
  <si>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</si>
  <si>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</si>
  <si>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</si>
  <si>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</si>
  <si>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</si>
  <si>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</si>
  <si>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</si>
  <si>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</si>
  <si>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</si>
  <si>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</si>
  <si>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</si>
  <si>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</si>
  <si>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</si>
  <si>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</si>
  <si>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</si>
  <si>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</si>
  <si>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</si>
  <si>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</si>
  <si>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</si>
  <si>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</si>
  <si>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</si>
  <si>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</si>
  <si>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</si>
  <si>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</si>
  <si>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</si>
  <si>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</si>
  <si>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</si>
  <si>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</si>
  <si>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</si>
  <si>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</si>
  <si>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</si>
  <si>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</si>
  <si>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</si>
  <si>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</si>
  <si>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</si>
  <si>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</si>
  <si>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</si>
  <si>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</si>
  <si>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</si>
  <si>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</si>
  <si>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</si>
  <si>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</si>
  <si>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</si>
  <si>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</si>
  <si>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</si>
  <si>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</si>
  <si>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</si>
  <si>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</si>
  <si>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</si>
  <si>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</si>
  <si>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</si>
  <si>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</si>
  <si>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</si>
  <si>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</si>
  <si>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</si>
  <si>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</si>
  <si>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</si>
  <si>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</si>
  <si>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</si>
  <si>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</si>
  <si>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</si>
  <si>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</si>
  <si>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</si>
  <si>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</si>
  <si>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</si>
  <si>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</si>
  <si>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</si>
  <si>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</si>
  <si>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</si>
  <si>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</si>
  <si>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</si>
  <si>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</si>
  <si>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</si>
  <si>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</si>
  <si>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</si>
  <si>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</si>
  <si>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</si>
  <si>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</si>
  <si>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</si>
  <si>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</si>
  <si>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</si>
  <si>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</si>
  <si>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</si>
  <si>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</si>
  <si>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</si>
  <si>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</si>
  <si>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</si>
  <si>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</si>
  <si>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</si>
  <si>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</si>
  <si>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</si>
  <si>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</si>
  <si>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</si>
  <si>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</si>
  <si>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</si>
  <si>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</si>
  <si>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</si>
  <si>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</si>
  <si>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</si>
  <si>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</si>
  <si>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</si>
  <si>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</si>
  <si>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</si>
  <si>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</si>
  <si>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</si>
  <si>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</si>
  <si>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</si>
  <si>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</si>
  <si>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</si>
  <si>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</si>
  <si>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</si>
  <si>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</si>
  <si>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</si>
  <si>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</si>
  <si>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</si>
  <si>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</si>
  <si>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</si>
  <si>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</si>
  <si>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</si>
  <si>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</si>
  <si>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</si>
  <si>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</si>
  <si>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</si>
  <si>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</si>
  <si>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</si>
  <si>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</si>
  <si>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</si>
  <si>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</si>
  <si>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</si>
  <si>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</si>
  <si>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</si>
  <si>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</si>
  <si>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</si>
  <si>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</si>
  <si>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</si>
  <si>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</si>
  <si>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</si>
  <si>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</si>
  <si>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</si>
  <si>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</si>
  <si>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</si>
  <si>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</si>
  <si>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</si>
  <si>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</si>
  <si>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</si>
  <si>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</si>
  <si>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</si>
  <si>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</si>
  <si>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</si>
  <si>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</si>
  <si>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</si>
  <si>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</si>
  <si>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</si>
  <si>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</si>
  <si>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</si>
  <si>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</si>
  <si>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</si>
  <si>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</si>
  <si>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</si>
  <si>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</si>
  <si>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</si>
  <si>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</si>
  <si>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</si>
  <si>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</si>
  <si>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</si>
  <si>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</si>
  <si>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</si>
  <si>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</si>
  <si>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</si>
  <si>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</si>
  <si>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</si>
  <si>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</si>
  <si>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</si>
  <si>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</si>
  <si>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</si>
  <si>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</si>
  <si>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</si>
  <si>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</si>
  <si>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</si>
  <si>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</si>
  <si>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</si>
  <si>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</si>
  <si>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</si>
  <si>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</si>
  <si>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</si>
  <si>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</si>
  <si>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</si>
  <si>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</si>
  <si>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</si>
  <si>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</si>
  <si>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</si>
  <si>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</si>
  <si>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</si>
  <si>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</si>
  <si>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</si>
  <si>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</si>
  <si>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</si>
  <si>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</si>
  <si>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</si>
  <si>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</si>
  <si>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</si>
  <si>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</si>
  <si>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</si>
  <si>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</si>
  <si>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</si>
  <si>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</si>
  <si>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</si>
  <si>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</si>
  <si>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</si>
  <si>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</si>
  <si>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</si>
  <si>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</si>
  <si>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</si>
  <si>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</si>
  <si>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</si>
  <si>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</si>
  <si>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</si>
  <si>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</si>
  <si>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</si>
  <si>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</si>
  <si>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</si>
  <si>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</si>
  <si>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</si>
  <si>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</si>
  <si>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</si>
  <si>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</si>
  <si>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</si>
  <si>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</si>
  <si>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</si>
  <si>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</si>
  <si>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</si>
  <si>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</si>
  <si>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</si>
  <si>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</si>
  <si>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</si>
  <si>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</si>
  <si>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</si>
  <si>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</si>
  <si>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</si>
  <si>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</si>
  <si>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</si>
  <si>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</si>
  <si>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</si>
  <si>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</si>
  <si>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</si>
  <si>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</si>
  <si>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</si>
  <si>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</si>
  <si>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</si>
  <si>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</si>
  <si>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</si>
  <si>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</si>
  <si>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</si>
  <si>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</si>
  <si>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</si>
  <si>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</si>
  <si>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</si>
  <si>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</si>
  <si>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</si>
  <si>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</si>
  <si>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</si>
  <si>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</si>
  <si>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</si>
  <si>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</si>
  <si>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</si>
  <si>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</si>
  <si>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</si>
  <si>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</si>
  <si>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</si>
  <si>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</si>
  <si>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</si>
  <si>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</si>
  <si>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</si>
  <si>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</si>
  <si>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</si>
  <si>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</si>
  <si>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</si>
  <si>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</si>
  <si>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</si>
  <si>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</si>
  <si>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</si>
  <si>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</si>
  <si>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</si>
  <si>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</si>
  <si>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</si>
  <si>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</si>
  <si>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</si>
  <si>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</si>
  <si>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</si>
  <si>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</si>
  <si>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</si>
  <si>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</si>
  <si>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</si>
  <si>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</si>
  <si>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</si>
  <si>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</si>
  <si>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</si>
  <si>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</si>
  <si>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</si>
  <si>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</si>
  <si>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</si>
  <si>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</si>
  <si>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</si>
  <si>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</si>
  <si>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</si>
  <si>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</si>
  <si>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</si>
  <si>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</si>
  <si>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</si>
  <si>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</si>
  <si>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</si>
  <si>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</si>
  <si>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</si>
  <si>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</si>
  <si>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</si>
  <si>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</si>
  <si>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</si>
  <si>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</si>
  <si>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</si>
  <si>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</si>
  <si>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</si>
  <si>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</si>
  <si>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</si>
  <si>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</si>
  <si>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</si>
  <si>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</si>
  <si>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</si>
  <si>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</si>
  <si>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</si>
  <si>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</si>
  <si>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</si>
  <si>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</si>
  <si>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</si>
  <si>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</si>
  <si>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</si>
  <si>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</si>
  <si>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</si>
  <si>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</si>
  <si>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</si>
  <si>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</si>
  <si>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</si>
  <si>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</si>
  <si>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</si>
  <si>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</si>
  <si>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</si>
  <si>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</si>
  <si>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</si>
  <si>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</si>
  <si>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</si>
  <si>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</si>
  <si>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</si>
  <si>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</si>
  <si>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</si>
  <si>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</si>
  <si>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</si>
  <si>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</si>
  <si>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</si>
  <si>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</si>
  <si>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</si>
  <si>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</si>
  <si>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</si>
  <si>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</si>
  <si>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</si>
  <si>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</si>
  <si>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</si>
  <si>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</si>
  <si>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</si>
  <si>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</si>
  <si>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</si>
  <si>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</si>
  <si>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</si>
  <si>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</si>
  <si>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</si>
  <si>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</si>
  <si>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</si>
  <si>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</si>
  <si>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</si>
  <si>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</si>
  <si>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</si>
  <si>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</si>
  <si>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</si>
  <si>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</si>
  <si>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</si>
  <si>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</si>
  <si>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</si>
  <si>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</si>
  <si>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</si>
  <si>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</si>
  <si>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</si>
  <si>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</si>
  <si>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</si>
  <si>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</si>
  <si>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</si>
  <si>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</si>
  <si>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</si>
  <si>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</si>
  <si>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</si>
  <si>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</si>
  <si>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</si>
  <si>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</si>
  <si>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</si>
  <si>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</si>
  <si>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</si>
  <si>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</si>
  <si>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</si>
  <si>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</si>
  <si>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</si>
  <si>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</si>
  <si>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</si>
  <si>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</si>
  <si>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</si>
  <si>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</si>
  <si>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</si>
  <si>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</si>
  <si>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</si>
  <si>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</si>
  <si>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</si>
  <si>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</si>
  <si>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</si>
  <si>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</si>
  <si>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</si>
  <si>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</si>
  <si>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</si>
  <si>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</si>
  <si>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</si>
  <si>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</si>
  <si>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</si>
  <si>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</si>
  <si>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</si>
  <si>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</si>
  <si>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</si>
  <si>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</si>
  <si>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</si>
  <si>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</si>
  <si>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</si>
  <si>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</si>
  <si>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</si>
  <si>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</si>
  <si>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</si>
  <si>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</si>
  <si>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</si>
  <si>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</si>
  <si>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</si>
  <si>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</si>
  <si>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</si>
  <si>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</si>
  <si>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</si>
  <si>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</si>
  <si>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</si>
  <si>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</si>
  <si>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</si>
  <si>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</si>
  <si>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</si>
  <si>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</si>
  <si>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</si>
  <si>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</si>
  <si>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</si>
  <si>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</si>
  <si>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</si>
  <si>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</si>
  <si>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</si>
  <si>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</si>
  <si>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</si>
  <si>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</si>
  <si>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</si>
  <si>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</si>
  <si>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</si>
  <si>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</si>
  <si>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</si>
  <si>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</si>
  <si>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</si>
  <si>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</si>
  <si>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</si>
  <si>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</si>
  <si>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</si>
  <si>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</si>
  <si>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</si>
  <si>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</si>
  <si>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</si>
  <si>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</si>
  <si>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</si>
  <si>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</si>
  <si>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</si>
  <si>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</si>
  <si>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</si>
  <si>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</si>
  <si>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</si>
  <si>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</si>
  <si>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</si>
  <si>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</si>
  <si>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</si>
  <si>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</si>
  <si>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</si>
  <si>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</si>
  <si>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</si>
  <si>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</si>
  <si>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</si>
  <si>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</si>
  <si>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</si>
  <si>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</si>
  <si>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</si>
  <si>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</si>
  <si>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</si>
  <si>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</si>
  <si>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</si>
  <si>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</si>
  <si>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</si>
  <si>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</si>
  <si>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</si>
  <si>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</si>
  <si>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</si>
  <si>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</si>
  <si>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</si>
  <si>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</si>
  <si>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</si>
  <si>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</si>
  <si>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</si>
  <si>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</si>
  <si>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</si>
  <si>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</si>
  <si>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</si>
  <si>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</si>
  <si>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</si>
  <si>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</si>
  <si>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</si>
  <si>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</si>
  <si>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</si>
  <si>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</si>
  <si>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</si>
  <si>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</si>
  <si>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</si>
  <si>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</si>
  <si>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</si>
  <si>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</si>
  <si>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</si>
  <si>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</si>
  <si>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</si>
  <si>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</si>
  <si>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</si>
  <si>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</si>
  <si>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</si>
  <si>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</si>
  <si>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</si>
  <si>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</si>
  <si>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</si>
  <si>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</si>
  <si>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</si>
  <si>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</si>
  <si>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</si>
  <si>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</si>
  <si>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</si>
  <si>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</si>
  <si>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</si>
  <si>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</si>
  <si>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</si>
  <si>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</si>
  <si>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</si>
  <si>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</si>
  <si>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</si>
  <si>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</si>
  <si>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</si>
  <si>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</si>
  <si>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</si>
  <si>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</si>
  <si>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</si>
  <si>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</si>
  <si>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</si>
  <si>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</si>
  <si>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</si>
  <si>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</si>
  <si>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</si>
  <si>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</si>
  <si>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</si>
  <si>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</si>
  <si>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</si>
  <si>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</si>
  <si>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</si>
  <si>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</si>
  <si>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</si>
  <si>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</si>
  <si>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</si>
  <si>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</si>
  <si>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</si>
  <si>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</si>
  <si>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</si>
  <si>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</si>
  <si>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</si>
  <si>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</si>
  <si>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</si>
  <si>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</si>
  <si>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</si>
  <si>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</si>
  <si>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</si>
  <si>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</si>
  <si>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</si>
  <si>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</si>
  <si>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</si>
  <si>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</si>
  <si>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</si>
  <si>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</si>
  <si>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</si>
  <si>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</si>
  <si>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</si>
  <si>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</si>
  <si>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</si>
  <si>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</si>
  <si>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</si>
  <si>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</si>
  <si>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</si>
  <si>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</si>
  <si>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</si>
  <si>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</si>
  <si>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</si>
  <si>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</si>
  <si>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</si>
  <si>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</si>
  <si>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</si>
  <si>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</si>
  <si>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</si>
  <si>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</si>
  <si>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</si>
  <si>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</si>
  <si>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</si>
  <si>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</si>
  <si>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</si>
  <si>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</si>
  <si>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</si>
  <si>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</si>
  <si>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</si>
  <si>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</si>
  <si>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</si>
  <si>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</si>
  <si>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</si>
  <si>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</si>
  <si>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</si>
  <si>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</si>
  <si>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</si>
  <si>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</si>
  <si>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</si>
  <si>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</si>
  <si>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</si>
  <si>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</si>
  <si>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</si>
  <si>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</si>
  <si>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</si>
  <si>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</si>
  <si>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</si>
  <si>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</si>
  <si>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</si>
  <si>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</si>
  <si>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</si>
  <si>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</si>
  <si>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</si>
  <si>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</si>
  <si>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</si>
  <si>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</si>
  <si>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</si>
  <si>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</si>
  <si>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</si>
  <si>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</si>
  <si>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</si>
  <si>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</si>
  <si>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</si>
  <si>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</si>
  <si>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</si>
  <si>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</si>
  <si>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</si>
  <si>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</si>
  <si>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</si>
  <si>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</si>
  <si>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</si>
  <si>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</si>
  <si>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</si>
  <si>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</si>
  <si>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</si>
  <si>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</si>
  <si>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</si>
  <si>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</si>
  <si>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</si>
  <si>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</si>
  <si>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</si>
  <si>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</si>
  <si>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</si>
  <si>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</si>
  <si>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</si>
  <si>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</si>
  <si>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</si>
  <si>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</si>
  <si>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</si>
  <si>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</si>
  <si>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</si>
  <si>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</si>
  <si>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</si>
  <si>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</si>
  <si>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</si>
  <si>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</si>
  <si>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</si>
  <si>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</si>
  <si>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</si>
  <si>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</si>
  <si>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</si>
  <si>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</si>
  <si>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</si>
  <si>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</si>
  <si>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</si>
  <si>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</si>
  <si>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</si>
  <si>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</si>
  <si>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</si>
  <si>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</si>
  <si>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</si>
  <si>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</si>
  <si>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</si>
  <si>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</si>
  <si>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</si>
  <si>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</si>
  <si>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</si>
  <si>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</si>
  <si>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</si>
  <si>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</si>
  <si>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</si>
  <si>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</si>
  <si>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</si>
  <si>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</si>
  <si>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</si>
  <si>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</si>
  <si>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</si>
  <si>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</si>
  <si>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</si>
  <si>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</si>
  <si>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</si>
  <si>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</si>
  <si>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</si>
  <si>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</si>
  <si>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</si>
  <si>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</si>
  <si>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</si>
  <si>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</si>
  <si>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</si>
  <si>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</si>
  <si>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</si>
  <si>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</si>
  <si>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</si>
  <si>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</si>
  <si>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</si>
  <si>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</si>
  <si>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</si>
  <si>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</si>
  <si>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</si>
  <si>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</si>
  <si>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</si>
  <si>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</si>
  <si>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</si>
  <si>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</si>
  <si>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</si>
  <si>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</si>
  <si>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</si>
  <si>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</si>
  <si>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</si>
  <si>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</si>
  <si>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</si>
  <si>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</si>
  <si>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</si>
  <si>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</si>
  <si>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</si>
  <si>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</si>
  <si>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</si>
  <si>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</si>
  <si>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</si>
  <si>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</si>
  <si>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</si>
  <si>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</si>
  <si>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</si>
  <si>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</si>
  <si>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</si>
  <si>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</si>
  <si>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</si>
  <si>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</si>
  <si>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</si>
  <si>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</si>
  <si>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</si>
  <si>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</si>
  <si>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</si>
  <si>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</si>
  <si>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</si>
  <si>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</si>
  <si>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</si>
  <si>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</si>
  <si>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</si>
  <si>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</si>
  <si>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</si>
  <si>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</si>
  <si>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</si>
  <si>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</si>
  <si>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</si>
  <si>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</si>
  <si>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</si>
  <si>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</si>
  <si>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</si>
  <si>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</si>
  <si>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</si>
  <si>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</si>
  <si>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</si>
  <si>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</si>
  <si>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</si>
  <si>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</si>
  <si>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</si>
  <si>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</si>
  <si>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</si>
  <si>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</si>
  <si>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</si>
  <si>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</si>
  <si>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</si>
  <si>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</si>
  <si>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</si>
  <si>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</si>
  <si>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</si>
  <si>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</si>
  <si>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</si>
  <si>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</si>
  <si>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</si>
  <si>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</si>
  <si>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</si>
  <si>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</si>
  <si>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</si>
  <si>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</si>
  <si>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</si>
  <si>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</si>
  <si>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</si>
  <si>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</si>
  <si>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</si>
  <si>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</si>
  <si>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</si>
  <si>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</si>
  <si>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</si>
  <si>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</si>
  <si>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</si>
  <si>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</si>
  <si>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</si>
  <si>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</si>
  <si>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</si>
  <si>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</si>
  <si>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</si>
  <si>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</si>
  <si>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</si>
  <si>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</si>
  <si>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</si>
  <si>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</si>
  <si>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</si>
  <si>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</si>
  <si>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</si>
  <si>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</si>
  <si>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</si>
  <si>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</si>
  <si>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</si>
  <si>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</si>
  <si>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</si>
  <si>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</si>
  <si>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</si>
  <si>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</si>
  <si>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</si>
  <si>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</si>
  <si>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</si>
  <si>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</si>
  <si>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</si>
  <si>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</si>
  <si>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</si>
  <si>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</si>
  <si>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</si>
  <si>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</si>
  <si>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</si>
  <si>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</si>
  <si>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</si>
  <si>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</si>
  <si>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</si>
  <si>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</si>
  <si>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</si>
  <si>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</si>
  <si>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</si>
  <si>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</si>
  <si>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</si>
  <si>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</si>
  <si>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</si>
  <si>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</si>
  <si>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</si>
  <si>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</si>
  <si>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</si>
  <si>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</si>
  <si>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</si>
  <si>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</si>
  <si>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</si>
  <si>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</si>
  <si>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</si>
  <si>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</si>
  <si>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</si>
  <si>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</si>
  <si>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</si>
  <si>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</si>
  <si>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</si>
  <si>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</si>
  <si>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</si>
  <si>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</si>
  <si>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</si>
  <si>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</si>
  <si>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</si>
  <si>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</si>
  <si>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</si>
  <si>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</si>
  <si>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</si>
  <si>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</si>
  <si>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</si>
  <si>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</si>
  <si>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</si>
  <si>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</si>
  <si>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</si>
  <si>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</si>
  <si>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</si>
  <si>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</si>
  <si>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</si>
  <si>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</si>
  <si>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</si>
  <si>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</si>
  <si>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</si>
  <si>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</si>
  <si>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</si>
  <si>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</si>
  <si>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</si>
  <si>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</si>
  <si>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</si>
  <si>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</si>
  <si>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</si>
  <si>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</si>
  <si>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</si>
  <si>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</si>
  <si>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</si>
  <si>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</si>
  <si>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</si>
  <si>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</si>
  <si>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</si>
  <si>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</si>
  <si>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</si>
  <si>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</si>
  <si>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</si>
  <si>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</si>
  <si>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</si>
  <si>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</si>
  <si>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</si>
  <si>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</si>
  <si>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</si>
  <si>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</si>
  <si>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</si>
  <si>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</si>
  <si>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</si>
  <si>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</si>
  <si>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</si>
  <si>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</si>
  <si>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</si>
  <si>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</si>
  <si>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</si>
  <si>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</si>
  <si>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</si>
  <si>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</si>
  <si>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</si>
  <si>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</si>
  <si>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</si>
  <si>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</si>
  <si>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</si>
  <si>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</si>
  <si>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</si>
  <si>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</si>
  <si>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</si>
  <si>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</si>
  <si>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</si>
  <si>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</si>
  <si>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</si>
  <si>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</si>
  <si>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</si>
  <si>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</si>
  <si>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</si>
  <si>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</si>
  <si>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</si>
  <si>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</si>
  <si>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</si>
  <si>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</si>
  <si>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</si>
  <si>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</si>
  <si>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</si>
  <si>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</si>
  <si>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</si>
  <si>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</si>
  <si>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</si>
  <si>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</si>
  <si>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</si>
  <si>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</si>
  <si>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</si>
  <si>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</si>
  <si>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</si>
  <si>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</si>
  <si>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</si>
  <si>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</si>
  <si>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</si>
  <si>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</si>
  <si>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</si>
  <si>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</si>
  <si>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</si>
  <si>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</si>
  <si>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</si>
  <si>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</si>
  <si>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</si>
  <si>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</si>
  <si>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</si>
  <si>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</si>
  <si>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</si>
  <si>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</si>
  <si>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</si>
  <si>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</si>
  <si>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</si>
  <si>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</si>
  <si>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</si>
  <si>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</si>
  <si>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</si>
  <si>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</si>
  <si>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</si>
  <si>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</si>
  <si>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</si>
  <si>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</si>
  <si>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</si>
  <si>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</si>
  <si>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</si>
  <si>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</si>
  <si>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</si>
  <si>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</si>
  <si>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</si>
  <si>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</si>
  <si>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</si>
  <si>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</si>
  <si>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</si>
  <si>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</si>
  <si>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</si>
  <si>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</si>
  <si>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</si>
  <si>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</si>
  <si>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</si>
  <si>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</si>
  <si>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</si>
  <si>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</si>
  <si>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</si>
  <si>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</si>
  <si>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</si>
  <si>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</si>
  <si>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</si>
  <si>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</si>
  <si>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</si>
  <si>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</si>
  <si>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</si>
  <si>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</si>
  <si>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</si>
  <si>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</si>
  <si>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</si>
  <si>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</si>
  <si>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</si>
  <si>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</si>
  <si>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</si>
  <si>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</si>
  <si>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</si>
  <si>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</si>
  <si>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</si>
  <si>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</si>
  <si>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</si>
  <si>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</si>
  <si>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</si>
  <si>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</si>
  <si>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</si>
  <si>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</si>
  <si>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</si>
  <si>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</si>
  <si>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</si>
  <si>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</si>
  <si>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</si>
  <si>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</si>
  <si>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</si>
  <si>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</si>
  <si>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</si>
  <si>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</si>
  <si>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</si>
  <si>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</si>
  <si>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</si>
  <si>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</si>
  <si>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</si>
  <si>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</si>
  <si>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</si>
  <si>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</si>
  <si>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</si>
  <si>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</si>
  <si>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</si>
  <si>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</si>
  <si>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</si>
  <si>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</si>
  <si>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</si>
  <si>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</si>
  <si>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</si>
  <si>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</si>
  <si>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</si>
  <si>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</si>
  <si>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</si>
  <si>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</si>
  <si>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</si>
  <si>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</si>
  <si>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</si>
  <si>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</si>
  <si>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</si>
  <si>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</si>
  <si>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</si>
  <si>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</si>
  <si>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</si>
  <si>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</si>
  <si>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</si>
  <si>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</si>
  <si>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</si>
  <si>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</si>
  <si>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</si>
  <si>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</si>
  <si>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</si>
  <si>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</si>
  <si>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</si>
  <si>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</si>
  <si>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</si>
  <si>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</si>
  <si>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</si>
  <si>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</si>
  <si>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</si>
  <si>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</si>
  <si>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</si>
  <si>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</si>
  <si>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</si>
  <si>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</si>
  <si>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</si>
  <si>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</si>
  <si>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</si>
  <si>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</si>
  <si>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</si>
  <si>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</si>
  <si>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</si>
  <si>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</si>
  <si>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</si>
  <si>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</si>
  <si>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</si>
  <si>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</si>
  <si>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</si>
  <si>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</si>
  <si>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</si>
  <si>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</si>
  <si>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</si>
  <si>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</si>
  <si>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</si>
  <si>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</si>
  <si>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</si>
  <si>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</si>
  <si>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</si>
  <si>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</si>
  <si>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</si>
  <si>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</si>
  <si>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</si>
  <si>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</si>
  <si>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</si>
  <si>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</si>
  <si>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</si>
  <si>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</si>
  <si>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</si>
  <si>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</si>
  <si>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</si>
  <si>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</si>
  <si>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</si>
  <si>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</si>
  <si>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</si>
  <si>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</si>
  <si>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</si>
  <si>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</si>
  <si>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</si>
  <si>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</si>
  <si>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</si>
  <si>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</si>
  <si>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</si>
  <si>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</si>
  <si>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</si>
  <si>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</si>
  <si>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</si>
  <si>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</si>
  <si>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</si>
  <si>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</si>
  <si>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</si>
  <si>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</si>
  <si>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</si>
  <si>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</si>
  <si>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</si>
  <si>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</si>
  <si>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</si>
  <si>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</si>
  <si>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</si>
  <si>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</si>
  <si>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</si>
  <si>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</si>
  <si>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</si>
  <si>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</si>
  <si>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</si>
  <si>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</si>
  <si>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</si>
  <si>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</si>
  <si>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</si>
  <si>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</si>
  <si>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</si>
  <si>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</si>
  <si>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</si>
  <si>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</si>
  <si>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</si>
  <si>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</si>
  <si>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</si>
  <si>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</si>
  <si>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</si>
  <si>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</si>
  <si>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</si>
  <si>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</si>
  <si>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</si>
  <si>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</si>
  <si>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</si>
  <si>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</si>
  <si>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</si>
  <si>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</si>
  <si>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</si>
  <si>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</si>
  <si>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</si>
  <si>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</si>
  <si>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</si>
  <si>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</si>
  <si>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</si>
  <si>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</si>
  <si>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</si>
  <si>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</si>
  <si>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</si>
  <si>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</si>
  <si>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</si>
  <si>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</si>
  <si>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</si>
  <si>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</si>
  <si>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</si>
  <si>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</si>
  <si>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</si>
  <si>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</si>
  <si>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</si>
  <si>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</si>
  <si>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</si>
  <si>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</si>
  <si>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</si>
  <si>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</si>
  <si>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</si>
  <si>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</si>
  <si>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</si>
  <si>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</si>
  <si>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</si>
  <si>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</si>
  <si>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</si>
  <si>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</si>
  <si>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</si>
  <si>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</si>
  <si>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</si>
  <si>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</si>
  <si>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</si>
  <si>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</si>
  <si>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</si>
  <si>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</si>
  <si>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</si>
  <si>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</si>
  <si>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</si>
  <si>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</si>
  <si>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</si>
  <si>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</si>
  <si>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</si>
  <si>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</si>
  <si>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</si>
  <si>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</si>
  <si>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</si>
  <si>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</si>
  <si>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</si>
  <si>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</si>
  <si>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</si>
  <si>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</si>
  <si>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</si>
  <si>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</si>
  <si>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</si>
  <si>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</si>
  <si>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</si>
  <si>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</si>
  <si>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</si>
  <si>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</si>
  <si>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</si>
  <si>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</si>
  <si>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</si>
  <si>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</si>
  <si>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</si>
  <si>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</si>
  <si>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</si>
  <si>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</si>
  <si>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</si>
  <si>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</si>
  <si>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</si>
  <si>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</si>
  <si>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</si>
  <si>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</si>
  <si>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</si>
  <si>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</si>
  <si>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</si>
  <si>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</si>
  <si>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</si>
  <si>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</si>
  <si>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</si>
  <si>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</si>
  <si>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</si>
  <si>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</si>
  <si>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</si>
  <si>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</si>
  <si>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</si>
  <si>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</si>
  <si>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</si>
  <si>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</si>
  <si>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</si>
  <si>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</si>
  <si>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</si>
  <si>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</si>
  <si>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</si>
  <si>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</si>
  <si>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</si>
  <si>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</si>
  <si>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</si>
  <si>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</si>
  <si>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</si>
  <si>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</si>
  <si>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</si>
  <si>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</si>
  <si>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</si>
  <si>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</si>
  <si>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</si>
  <si>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</si>
  <si>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</si>
  <si>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</si>
  <si>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</si>
  <si>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</si>
  <si>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</si>
  <si>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</si>
  <si>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</si>
  <si>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</si>
  <si>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</si>
  <si>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</si>
  <si>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</si>
  <si>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</si>
  <si>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</si>
  <si>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</si>
  <si>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</si>
  <si>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</si>
  <si>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</si>
  <si>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</si>
  <si>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</si>
  <si>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</si>
  <si>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</si>
  <si>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</si>
  <si>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</si>
  <si>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</si>
  <si>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</si>
  <si>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</si>
  <si>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</si>
  <si>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</si>
  <si>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</si>
  <si>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</si>
  <si>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</si>
  <si>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</si>
  <si>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</si>
  <si>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</si>
  <si>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</si>
  <si>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</si>
  <si>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</si>
  <si>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</si>
  <si>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</si>
  <si>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</si>
  <si>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</si>
  <si>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</si>
  <si>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</si>
  <si>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</si>
  <si>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</si>
  <si>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</si>
  <si>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</si>
  <si>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</si>
  <si>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</si>
  <si>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</si>
  <si>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</si>
  <si>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</si>
  <si>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</si>
  <si>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</si>
  <si>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</si>
  <si>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</si>
  <si>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</si>
  <si>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</si>
  <si>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</si>
  <si>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</si>
  <si>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</si>
  <si>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</si>
  <si>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</si>
  <si>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</si>
  <si>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</si>
  <si>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</si>
  <si>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</si>
  <si>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</si>
  <si>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</si>
  <si>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</si>
  <si>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</si>
  <si>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</si>
  <si>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</si>
  <si>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</si>
  <si>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</si>
  <si>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</si>
  <si>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</si>
  <si>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</si>
  <si>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</si>
  <si>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</si>
  <si>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</si>
  <si>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</si>
  <si>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</si>
  <si>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</si>
  <si>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</si>
  <si>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</si>
  <si>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</si>
  <si>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</si>
  <si>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</si>
  <si>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</si>
  <si>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</si>
  <si>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</si>
  <si>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</si>
  <si>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</si>
  <si>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</si>
  <si>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</si>
  <si>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</si>
  <si>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</si>
  <si>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</si>
  <si>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</si>
  <si>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</si>
  <si>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</si>
  <si>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</si>
  <si>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</si>
  <si>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</si>
  <si>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</si>
  <si>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</si>
  <si>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</si>
  <si>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</si>
  <si>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</si>
  <si>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</si>
  <si>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</si>
  <si>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</si>
  <si>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</si>
  <si>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</si>
  <si>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</si>
  <si>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</si>
  <si>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</si>
  <si>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</si>
  <si>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</si>
  <si>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</si>
  <si>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</si>
  <si>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</si>
  <si>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</si>
  <si>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</si>
  <si>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</si>
  <si>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</si>
  <si>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</si>
  <si>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</si>
  <si>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</si>
  <si>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</si>
  <si>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</si>
  <si>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</si>
  <si>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</si>
  <si>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</si>
  <si>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</si>
  <si>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</si>
  <si>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</si>
  <si>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</si>
  <si>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</si>
  <si>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</si>
  <si>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</si>
  <si>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</si>
  <si>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</si>
  <si>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</si>
  <si>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</si>
  <si>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</si>
  <si>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</si>
  <si>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</si>
  <si>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</si>
  <si>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</si>
  <si>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</si>
  <si>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</si>
  <si>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</si>
  <si>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</si>
  <si>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</si>
  <si>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</si>
  <si>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</si>
  <si>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</si>
  <si>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</si>
  <si>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</si>
  <si>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</si>
  <si>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</si>
  <si>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</si>
  <si>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</si>
  <si>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</si>
  <si>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</si>
  <si>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</si>
  <si>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</si>
  <si>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</si>
  <si>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</si>
  <si>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</si>
  <si>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</si>
  <si>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</si>
  <si>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</si>
  <si>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</si>
  <si>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</si>
  <si>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</si>
  <si>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</si>
  <si>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</si>
  <si>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</si>
  <si>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</si>
  <si>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</si>
  <si>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</si>
  <si>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</si>
  <si>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</si>
  <si>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</si>
  <si>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</si>
  <si>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</si>
  <si>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</si>
  <si>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</si>
  <si>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</si>
  <si>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</si>
  <si>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</si>
  <si>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</si>
  <si>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</si>
  <si>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</si>
  <si>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</si>
  <si>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</si>
  <si>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</si>
  <si>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</si>
  <si>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</si>
  <si>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</si>
  <si>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</si>
  <si>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</si>
  <si>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</si>
  <si>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</si>
  <si>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</si>
  <si>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</si>
  <si>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</si>
  <si>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</si>
  <si>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</si>
  <si>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</si>
  <si>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</si>
  <si>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</si>
  <si>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</si>
  <si>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</si>
  <si>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</si>
  <si>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</si>
  <si>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</si>
  <si>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</si>
  <si>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</si>
  <si>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</si>
  <si>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</si>
  <si>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</si>
  <si>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</si>
  <si>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</si>
  <si>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</si>
  <si>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</si>
  <si>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</si>
  <si>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</si>
  <si>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</si>
  <si>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</si>
  <si>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</si>
  <si>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</si>
  <si>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</si>
  <si>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</si>
  <si>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</si>
  <si>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</si>
  <si>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</si>
  <si>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</si>
  <si>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</si>
  <si>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</si>
  <si>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</si>
  <si>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</si>
  <si>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</si>
  <si>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</si>
  <si>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</si>
  <si>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</si>
  <si>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</si>
  <si>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</si>
  <si>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</si>
  <si>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</si>
  <si>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</si>
  <si>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</si>
  <si>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</si>
  <si>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</si>
  <si>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</si>
  <si>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</si>
  <si>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</si>
  <si>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</si>
  <si>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</si>
  <si>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</si>
  <si>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</si>
  <si>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</si>
  <si>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</si>
  <si>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</si>
  <si>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</si>
  <si>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</si>
  <si>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</si>
  <si>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</si>
  <si>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</si>
  <si>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</si>
  <si>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</si>
  <si>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</si>
  <si>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</si>
  <si>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</si>
  <si>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</si>
  <si>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</si>
  <si>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</si>
  <si>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</si>
  <si>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</si>
  <si>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</si>
  <si>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</si>
  <si>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</si>
  <si>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</si>
  <si>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</si>
  <si>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</si>
  <si>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</si>
  <si>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</si>
  <si>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</si>
  <si>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</si>
  <si>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</si>
  <si>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</si>
  <si>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</si>
  <si>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</si>
  <si>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</si>
  <si>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</si>
  <si>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</si>
  <si>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</si>
  <si>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</si>
  <si>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</si>
  <si>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</si>
  <si>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</si>
  <si>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</si>
  <si>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</si>
  <si>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</si>
  <si>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</si>
  <si>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</si>
  <si>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</si>
  <si>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</si>
  <si>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</si>
  <si>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</si>
  <si>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</si>
  <si>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</si>
  <si>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</si>
  <si>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</si>
  <si>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</si>
  <si>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</si>
  <si>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</si>
  <si>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</si>
  <si>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</si>
  <si>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</si>
  <si>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</si>
  <si>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</si>
  <si>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</si>
  <si>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</si>
  <si>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</si>
  <si>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</si>
  <si>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</si>
  <si>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</si>
  <si>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</si>
  <si>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</si>
  <si>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</si>
  <si>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</si>
  <si>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</si>
  <si>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</si>
  <si>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</si>
  <si>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</si>
  <si>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</si>
  <si>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</si>
  <si>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</si>
  <si>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</si>
  <si>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</si>
  <si>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</si>
  <si>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</si>
  <si>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</si>
  <si>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</si>
  <si>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</si>
  <si>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</si>
  <si>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</si>
  <si>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</si>
  <si>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</si>
  <si>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</si>
  <si>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</si>
  <si>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</si>
  <si>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</si>
  <si>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</si>
  <si>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</si>
  <si>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</si>
  <si>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</si>
  <si>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</si>
  <si>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</si>
  <si>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</si>
  <si>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</si>
  <si>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</si>
  <si>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</si>
  <si>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</si>
  <si>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</si>
  <si>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</si>
  <si>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</si>
  <si>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</si>
  <si>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</si>
  <si>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</si>
  <si>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</si>
  <si>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</si>
  <si>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</si>
  <si>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</si>
  <si>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</si>
  <si>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</si>
  <si>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</si>
  <si>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</si>
  <si>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</si>
  <si>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</si>
  <si>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</si>
  <si>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</si>
  <si>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</si>
  <si>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</si>
  <si>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</si>
  <si>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</si>
  <si>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</si>
  <si>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</si>
  <si>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</si>
  <si>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</si>
  <si>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</si>
  <si>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</si>
  <si>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</si>
  <si>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</si>
  <si>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</si>
  <si>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</si>
  <si>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</si>
  <si>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</si>
  <si>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</si>
  <si>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</si>
  <si>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</si>
  <si>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</si>
  <si>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</si>
  <si>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</si>
  <si>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</si>
  <si>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</si>
  <si>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</si>
  <si>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</si>
  <si>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</si>
  <si>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</si>
  <si>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</si>
  <si>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</si>
  <si>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</si>
  <si>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</si>
  <si>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</si>
  <si>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</si>
  <si>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</si>
  <si>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</si>
  <si>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</si>
  <si>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</si>
  <si>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</si>
  <si>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</si>
  <si>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</si>
  <si>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</si>
  <si>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</si>
  <si>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</si>
  <si>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</si>
  <si>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</si>
  <si>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</si>
  <si>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</si>
  <si>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</si>
  <si>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</si>
  <si>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</si>
  <si>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</si>
  <si>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</si>
  <si>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</si>
  <si>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</si>
  <si>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</si>
  <si>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</si>
  <si>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</si>
  <si>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</si>
  <si>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</si>
  <si>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</si>
  <si>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</si>
  <si>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</si>
  <si>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</si>
  <si>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</si>
  <si>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</si>
  <si>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</si>
  <si>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</si>
  <si>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</si>
  <si>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</si>
  <si>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</si>
  <si>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</si>
  <si>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</si>
  <si>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</si>
  <si>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</si>
  <si>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</si>
  <si>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</si>
  <si>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</si>
  <si>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</si>
  <si>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</si>
  <si>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</si>
  <si>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</si>
  <si>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</si>
  <si>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</si>
  <si>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</si>
  <si>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</si>
  <si>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</si>
  <si>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</si>
  <si>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</si>
  <si>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</si>
  <si>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</si>
  <si>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</si>
  <si>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</si>
  <si>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</si>
  <si>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</si>
  <si>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</si>
  <si>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</si>
  <si>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</si>
  <si>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</si>
  <si>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</si>
  <si>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</si>
  <si>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</si>
  <si>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</si>
  <si>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</si>
  <si>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</si>
  <si>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</si>
  <si>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</si>
  <si>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</si>
  <si>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</si>
  <si>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</si>
  <si>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</si>
  <si>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</si>
  <si>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</si>
  <si>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</si>
  <si>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</si>
  <si>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</si>
  <si>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</si>
  <si>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</si>
  <si>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</si>
  <si>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</si>
  <si>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</si>
  <si>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</si>
  <si>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</si>
  <si>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</si>
  <si>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</si>
  <si>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</si>
  <si>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</si>
  <si>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</si>
  <si>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</si>
  <si>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</si>
  <si>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</si>
  <si>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</si>
  <si>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</si>
  <si>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</si>
  <si>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</si>
  <si>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</si>
  <si>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</si>
  <si>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</si>
  <si>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</si>
  <si>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</si>
  <si>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</si>
  <si>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</si>
  <si>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</si>
  <si>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</si>
  <si>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</si>
  <si>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</si>
  <si>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</si>
  <si>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</si>
  <si>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</si>
  <si>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</si>
  <si>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</si>
  <si>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</si>
  <si>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</si>
  <si>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</si>
  <si>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</si>
  <si>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</si>
  <si>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</si>
  <si>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</si>
  <si>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</si>
  <si>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</si>
  <si>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</si>
  <si>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</si>
  <si>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</si>
  <si>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</si>
  <si>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</si>
  <si>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</si>
  <si>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</si>
  <si>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</si>
  <si>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</si>
  <si>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</si>
  <si>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</si>
  <si>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</si>
  <si>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</si>
  <si>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</si>
  <si>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</si>
  <si>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</si>
  <si>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</si>
  <si>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</si>
  <si>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</si>
  <si>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</si>
  <si>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</si>
  <si>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</si>
  <si>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</si>
  <si>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</si>
  <si>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</si>
  <si>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</si>
  <si>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</si>
  <si>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</si>
  <si>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</si>
  <si>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</si>
  <si>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</si>
  <si>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</si>
  <si>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</si>
  <si>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</si>
  <si>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</si>
  <si>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</si>
  <si>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</si>
  <si>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</si>
  <si>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</si>
  <si>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</si>
  <si>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</si>
  <si>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</si>
  <si>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</si>
  <si>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</si>
  <si>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</si>
  <si>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</si>
  <si>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</si>
  <si>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</si>
  <si>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</si>
  <si>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</si>
  <si>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</si>
  <si>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</si>
  <si>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</si>
  <si>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</si>
  <si>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</si>
  <si>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</si>
  <si>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</si>
  <si>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</si>
  <si>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</si>
  <si>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</si>
  <si>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</si>
  <si>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</si>
  <si>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</si>
  <si>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</si>
  <si>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</si>
  <si>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</si>
  <si>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</si>
  <si>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</si>
  <si>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</si>
  <si>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</si>
  <si>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</si>
  <si>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</si>
  <si>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</si>
  <si>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</si>
  <si>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</si>
  <si>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</si>
  <si>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</si>
  <si>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</si>
  <si>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</si>
  <si>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</si>
  <si>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</si>
  <si>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</si>
  <si>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</si>
  <si>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</si>
  <si>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</si>
  <si>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</si>
  <si>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</si>
  <si>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</si>
  <si>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</si>
  <si>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</si>
  <si>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</si>
  <si>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</si>
  <si>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</si>
  <si>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</si>
  <si>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</si>
  <si>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</si>
  <si>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</si>
  <si>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</si>
  <si>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</si>
  <si>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</si>
  <si>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</si>
  <si>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</si>
  <si>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</si>
  <si>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</si>
  <si>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</si>
  <si>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</si>
  <si>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</si>
  <si>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</si>
  <si>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</si>
  <si>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</si>
  <si>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</si>
  <si>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</si>
  <si>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</si>
  <si>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</si>
  <si>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</si>
  <si>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</si>
  <si>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</si>
  <si>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</si>
  <si>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</si>
  <si>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</si>
  <si>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</si>
  <si>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</si>
  <si>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</si>
  <si>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</si>
  <si>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</si>
  <si>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</si>
  <si>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</si>
  <si>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</si>
  <si>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</si>
  <si>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</si>
  <si>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</si>
  <si>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</si>
  <si>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</si>
  <si>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</si>
  <si>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</si>
  <si>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</si>
  <si>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</si>
  <si>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</si>
  <si>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</si>
  <si>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</si>
  <si>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</si>
  <si>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</si>
  <si>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</si>
  <si>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</si>
  <si>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</si>
  <si>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</si>
  <si>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</si>
  <si>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</si>
  <si>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</si>
  <si>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</si>
  <si>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</si>
  <si>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</si>
  <si>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</si>
  <si>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</si>
  <si>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</si>
  <si>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</si>
  <si>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</si>
  <si>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</si>
  <si>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</si>
  <si>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</si>
  <si>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</si>
  <si>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</si>
  <si>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</si>
  <si>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</si>
  <si>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</si>
  <si>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</si>
  <si>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</si>
  <si>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</si>
  <si>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</si>
  <si>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</si>
  <si>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</si>
  <si>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</si>
  <si>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</si>
  <si>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</si>
  <si>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</si>
  <si>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</si>
  <si>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</si>
  <si>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</si>
  <si>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</si>
  <si>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</si>
  <si>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</si>
  <si>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</si>
  <si>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</si>
  <si>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</si>
  <si>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</si>
  <si>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</si>
  <si>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</si>
  <si>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</si>
  <si>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</si>
  <si>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</si>
  <si>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</si>
  <si>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</si>
  <si>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</si>
  <si>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</si>
  <si>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</si>
  <si>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</si>
  <si>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</si>
  <si>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</si>
  <si>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</si>
  <si>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</si>
  <si>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</si>
  <si>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</si>
  <si>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</si>
  <si>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</si>
  <si>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</si>
  <si>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</si>
  <si>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</si>
  <si>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</si>
  <si>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</si>
  <si>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</si>
  <si>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</si>
  <si>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</si>
  <si>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</si>
  <si>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</si>
  <si>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</si>
  <si>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</si>
  <si>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</si>
  <si>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</si>
  <si>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</si>
  <si>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</si>
  <si>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</si>
  <si>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</si>
  <si>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</si>
  <si>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</si>
  <si>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</si>
  <si>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</si>
  <si>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</si>
  <si>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</si>
  <si>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</si>
  <si>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</si>
  <si>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</si>
  <si>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</si>
  <si>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</si>
  <si>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</si>
  <si>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</si>
  <si>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</si>
  <si>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</si>
  <si>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</si>
  <si>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</si>
  <si>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</si>
  <si>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</si>
  <si>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</si>
  <si>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</si>
  <si>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</si>
  <si>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</si>
  <si>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</si>
  <si>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</si>
  <si>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</si>
  <si>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</si>
  <si>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</si>
  <si>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</si>
  <si>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</si>
  <si>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</si>
  <si>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</si>
  <si>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</si>
  <si>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</si>
  <si>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</si>
  <si>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</si>
  <si>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</si>
  <si>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</si>
  <si>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</si>
  <si>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</si>
  <si>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</si>
  <si>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</si>
  <si>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</si>
  <si>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</si>
  <si>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</si>
  <si>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</si>
  <si>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</si>
  <si>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</si>
  <si>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</si>
  <si>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</si>
  <si>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</si>
  <si>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</si>
  <si>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</si>
  <si>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</si>
  <si>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</si>
  <si>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</si>
  <si>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</si>
  <si>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</si>
  <si>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</si>
  <si>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</si>
  <si>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</si>
  <si>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</si>
  <si>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</si>
  <si>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</si>
  <si>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</si>
  <si>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</si>
  <si>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</si>
  <si>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</si>
  <si>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</si>
  <si>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</si>
  <si>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</si>
  <si>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</si>
  <si>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</si>
  <si>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</si>
  <si>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</si>
  <si>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</si>
  <si>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</si>
  <si>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</si>
  <si>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</si>
  <si>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</si>
  <si>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</si>
  <si>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</si>
  <si>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</si>
  <si>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</si>
  <si>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</si>
  <si>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</si>
  <si>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</si>
  <si>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</si>
  <si>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</si>
  <si>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</si>
  <si>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</si>
  <si>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</si>
  <si>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</si>
  <si>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</si>
  <si>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</si>
  <si>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</si>
  <si>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</si>
  <si>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</si>
  <si>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</si>
  <si>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</si>
  <si>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</si>
  <si>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</si>
  <si>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</si>
  <si>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</si>
  <si>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</si>
  <si>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</si>
  <si>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</si>
  <si>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</si>
  <si>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</si>
  <si>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</si>
  <si>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</si>
  <si>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</si>
  <si>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</si>
  <si>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</si>
  <si>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</si>
  <si>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</si>
  <si>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</si>
  <si>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</si>
  <si>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</si>
  <si>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</si>
  <si>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</si>
  <si>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</si>
  <si>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</si>
  <si>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</si>
  <si>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</si>
  <si>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</si>
  <si>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</si>
  <si>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</si>
  <si>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</si>
  <si>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</si>
  <si>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</si>
  <si>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</si>
  <si>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</si>
  <si>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</si>
  <si>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</si>
  <si>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</si>
  <si>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</si>
  <si>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</si>
  <si>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</si>
  <si>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</si>
  <si>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</si>
  <si>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</si>
  <si>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</si>
  <si>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</si>
  <si>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</si>
  <si>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</si>
  <si>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</si>
  <si>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</si>
  <si>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</si>
  <si>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</si>
  <si>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</si>
  <si>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</si>
  <si>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</si>
  <si>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</si>
  <si>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</si>
  <si>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</si>
  <si>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</si>
  <si>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</si>
  <si>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</si>
  <si>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</si>
  <si>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</si>
  <si>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</si>
  <si>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</si>
  <si>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</si>
  <si>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</si>
  <si>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</si>
  <si>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</si>
  <si>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</si>
  <si>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</si>
  <si>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</si>
  <si>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</si>
  <si>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</si>
  <si>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</si>
  <si>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</si>
  <si>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</si>
  <si>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</si>
  <si>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</si>
  <si>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</si>
  <si>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</si>
  <si>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</si>
  <si>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</si>
  <si>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</si>
  <si>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</si>
  <si>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</si>
  <si>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</si>
  <si>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</si>
  <si>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</si>
  <si>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</si>
  <si>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</si>
  <si>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</si>
  <si>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</si>
  <si>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</si>
  <si>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</si>
  <si>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</si>
  <si>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</si>
  <si>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</si>
  <si>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</si>
  <si>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</si>
  <si>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</si>
  <si>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</si>
  <si>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</si>
  <si>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</si>
  <si>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</si>
  <si>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</si>
  <si>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</si>
  <si>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</si>
  <si>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</si>
  <si>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</si>
  <si>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</si>
  <si>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</si>
  <si>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</si>
  <si>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</si>
  <si>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</si>
  <si>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</si>
  <si>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</si>
  <si>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</si>
  <si>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</si>
  <si>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</si>
  <si>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</si>
  <si>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</si>
  <si>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</si>
  <si>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</si>
  <si>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</si>
  <si>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</si>
  <si>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</si>
  <si>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</si>
  <si>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</si>
  <si>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</si>
  <si>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</si>
  <si>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</si>
  <si>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</si>
  <si>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</si>
  <si>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</si>
  <si>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</si>
  <si>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</si>
  <si>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</si>
  <si>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</si>
  <si>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</si>
  <si>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</si>
  <si>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</si>
  <si>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</si>
  <si>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</si>
  <si>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</si>
  <si>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</si>
  <si>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</si>
  <si>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</si>
  <si>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</si>
  <si>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</si>
  <si>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</si>
  <si>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</si>
  <si>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</si>
  <si>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</si>
  <si>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</si>
  <si>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</si>
  <si>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</si>
  <si>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</si>
  <si>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</si>
  <si>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</si>
  <si>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</si>
  <si>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</si>
  <si>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</si>
  <si>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</si>
  <si>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</si>
  <si>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</si>
  <si>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</si>
  <si>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</si>
  <si>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</si>
  <si>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</si>
  <si>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</si>
  <si>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</si>
  <si>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</si>
  <si>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</si>
  <si>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</si>
  <si>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</si>
  <si>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</si>
  <si>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</si>
  <si>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</si>
  <si>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</si>
  <si>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</si>
  <si>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</si>
  <si>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</si>
  <si>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</si>
  <si>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</si>
  <si>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</si>
  <si>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</si>
  <si>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</si>
  <si>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</si>
  <si>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</si>
  <si>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</si>
  <si>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</si>
  <si>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</si>
  <si>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</si>
  <si>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</si>
  <si>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</si>
  <si>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</si>
  <si>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</si>
  <si>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</si>
  <si>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</si>
  <si>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</si>
  <si>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</si>
  <si>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</si>
  <si>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</si>
  <si>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</si>
  <si>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</si>
  <si>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</si>
  <si>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</si>
  <si>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</si>
  <si>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</si>
  <si>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</si>
  <si>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</si>
  <si>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</si>
  <si>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</si>
  <si>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</si>
  <si>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</si>
  <si>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</si>
  <si>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</si>
  <si>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</si>
  <si>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</si>
  <si>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</si>
  <si>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</si>
  <si>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</si>
  <si>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</si>
  <si>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</si>
  <si>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</si>
  <si>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</si>
  <si>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</si>
  <si>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</si>
  <si>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</si>
  <si>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</si>
  <si>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</si>
  <si>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</si>
  <si>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</si>
  <si>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</si>
  <si>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</si>
  <si>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</si>
  <si>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</si>
  <si>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</si>
  <si>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</si>
  <si>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</si>
  <si>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</si>
  <si>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</si>
  <si>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</si>
  <si>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</si>
  <si>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</si>
  <si>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</si>
  <si>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</si>
  <si>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</si>
  <si>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</si>
  <si>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</si>
  <si>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</si>
  <si>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</si>
  <si>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</si>
  <si>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</si>
  <si>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</si>
  <si>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</si>
  <si>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</si>
  <si>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</si>
  <si>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</si>
  <si>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</si>
  <si>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</si>
  <si>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</si>
  <si>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</si>
  <si>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</si>
  <si>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</si>
  <si>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</si>
  <si>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</si>
  <si>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</si>
  <si>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</si>
  <si>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</si>
  <si>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</si>
  <si>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</si>
  <si>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</si>
  <si>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</si>
  <si>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</si>
  <si>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</si>
  <si>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</si>
  <si>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</si>
  <si>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</si>
  <si>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</si>
  <si>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</si>
  <si>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</si>
  <si>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</si>
  <si>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</si>
  <si>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</si>
  <si>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</si>
  <si>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</si>
  <si>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</si>
  <si>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</si>
  <si>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</si>
  <si>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</si>
  <si>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</si>
  <si>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</si>
  <si>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</si>
  <si>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</si>
  <si>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</si>
  <si>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</si>
  <si>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</si>
  <si>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</si>
  <si>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</si>
  <si>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</si>
  <si>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</si>
  <si>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</si>
  <si>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</si>
  <si>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</si>
  <si>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</si>
  <si>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</si>
  <si>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</si>
  <si>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</si>
  <si>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</si>
  <si>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</si>
  <si>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</si>
  <si>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</si>
  <si>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</si>
  <si>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</si>
  <si>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</si>
  <si>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</si>
  <si>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</si>
  <si>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</si>
  <si>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</si>
  <si>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</si>
  <si>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</si>
  <si>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</si>
  <si>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</si>
  <si>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</si>
  <si>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</si>
  <si>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</si>
  <si>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</si>
  <si>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</si>
  <si>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</si>
  <si>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</si>
  <si>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</si>
  <si>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</si>
  <si>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</si>
  <si>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</si>
  <si>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</si>
  <si>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</si>
  <si>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</si>
  <si>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</si>
  <si>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</si>
  <si>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</si>
  <si>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</si>
  <si>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</si>
  <si>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</si>
  <si>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</si>
  <si>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</si>
  <si>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</si>
  <si>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</si>
  <si>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</si>
  <si>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</si>
  <si>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</si>
  <si>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</si>
  <si>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</si>
  <si>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</si>
  <si>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</si>
  <si>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</si>
  <si>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</si>
  <si>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</si>
  <si>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</si>
  <si>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</si>
  <si>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</si>
  <si>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</si>
  <si>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</si>
  <si>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</si>
  <si>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</si>
  <si>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</si>
  <si>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</si>
  <si>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</si>
  <si>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</si>
  <si>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</si>
  <si>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</si>
  <si>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</si>
  <si>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</si>
  <si>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</si>
  <si>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</si>
  <si>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</si>
  <si>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</si>
  <si>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</si>
  <si>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</si>
  <si>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</si>
  <si>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</si>
  <si>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</si>
  <si>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</si>
  <si>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</si>
  <si>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</si>
  <si>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</si>
  <si>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</si>
  <si>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</si>
  <si>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</si>
  <si>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</si>
  <si>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</si>
  <si>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</si>
  <si>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</si>
  <si>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</si>
  <si>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</si>
  <si>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</si>
  <si>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</si>
  <si>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</si>
  <si>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</si>
  <si>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</si>
  <si>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</si>
  <si>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</si>
  <si>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</si>
  <si>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</si>
  <si>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</si>
  <si>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</si>
  <si>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</si>
  <si>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</si>
  <si>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</si>
  <si>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</si>
  <si>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</si>
  <si>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</si>
  <si>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</si>
  <si>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</si>
  <si>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</si>
  <si>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</si>
  <si>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</si>
  <si>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</si>
  <si>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</si>
  <si>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</si>
  <si>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</si>
  <si>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</si>
  <si>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</si>
  <si>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</si>
  <si>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</si>
  <si>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</si>
  <si>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</si>
  <si>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</si>
  <si>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</si>
  <si>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</si>
  <si>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</si>
  <si>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</si>
  <si>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</si>
  <si>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</si>
  <si>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</si>
  <si>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</si>
  <si>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</si>
  <si>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</si>
  <si>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</si>
  <si>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</si>
  <si>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</si>
  <si>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</si>
  <si>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</si>
  <si>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</si>
  <si>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</si>
  <si>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</si>
  <si>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</si>
  <si>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</si>
  <si>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</si>
  <si>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</si>
  <si>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</si>
  <si>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</si>
  <si>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</si>
  <si>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</si>
  <si>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</si>
  <si>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</si>
  <si>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</si>
  <si>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</si>
  <si>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</si>
  <si>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</si>
  <si>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</si>
  <si>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</si>
  <si>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</si>
  <si>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</si>
  <si>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</si>
  <si>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</si>
  <si>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</si>
  <si>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</si>
  <si>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</si>
  <si>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</si>
  <si>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</si>
  <si>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</si>
  <si>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</si>
  <si>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</si>
  <si>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</si>
  <si>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</si>
  <si>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</si>
  <si>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</si>
  <si>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</si>
  <si>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</si>
  <si>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</si>
  <si>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</si>
  <si>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</si>
  <si>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</si>
  <si>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</si>
  <si>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</si>
  <si>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</si>
  <si>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</si>
  <si>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</si>
  <si>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</si>
  <si>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</si>
  <si>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</si>
  <si>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</si>
  <si>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</si>
  <si>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</si>
  <si>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</si>
  <si>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</si>
  <si>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</si>
  <si>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</si>
  <si>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</si>
  <si>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</si>
  <si>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</si>
  <si>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</si>
  <si>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</si>
  <si>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</si>
  <si>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</si>
  <si>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</si>
  <si>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</si>
  <si>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</si>
  <si>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</si>
  <si>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</si>
  <si>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</si>
  <si>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</si>
  <si>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</si>
  <si>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</si>
  <si>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</si>
  <si>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</si>
  <si>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</si>
  <si>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</si>
  <si>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</si>
  <si>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</si>
  <si>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</si>
  <si>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</si>
  <si>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</si>
  <si>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</si>
  <si>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</si>
  <si>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</si>
  <si>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</si>
  <si>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</si>
  <si>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</si>
  <si>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</si>
  <si>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</si>
  <si>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</si>
  <si>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</si>
  <si>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</si>
  <si>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</si>
  <si>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</si>
  <si>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</si>
  <si>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</si>
  <si>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</si>
  <si>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</si>
  <si>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</si>
  <si>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</si>
  <si>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</si>
  <si>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</si>
  <si>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</si>
  <si>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</si>
  <si>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</si>
  <si>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</si>
  <si>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</si>
  <si>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</si>
  <si>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</si>
  <si>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</si>
  <si>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</si>
  <si>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</si>
  <si>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</si>
  <si>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</si>
  <si>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</si>
  <si>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</si>
  <si>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</si>
  <si>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</si>
  <si>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</si>
  <si>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</si>
  <si>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</si>
  <si>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</si>
  <si>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</si>
  <si>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</si>
  <si>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</si>
  <si>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</si>
  <si>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</si>
  <si>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</si>
  <si>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</si>
  <si>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</si>
  <si>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</si>
  <si>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</si>
  <si>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</si>
  <si>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</si>
  <si>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</si>
  <si>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</si>
  <si>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</si>
  <si>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</si>
  <si>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</si>
  <si>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</si>
  <si>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</si>
  <si>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</si>
  <si>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</si>
  <si>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</si>
  <si>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</si>
  <si>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</si>
  <si>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</si>
  <si>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</si>
  <si>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</si>
  <si>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</si>
  <si>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</si>
  <si>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</si>
  <si>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</si>
  <si>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</si>
  <si>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</si>
  <si>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</si>
  <si>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</si>
  <si>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</si>
  <si>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</si>
  <si>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</si>
  <si>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</si>
  <si>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</si>
  <si>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</si>
  <si>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</si>
  <si>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</si>
  <si>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</si>
  <si>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</si>
  <si>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</si>
  <si>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</si>
  <si>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</si>
  <si>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</si>
  <si>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</si>
  <si>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</si>
  <si>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</si>
  <si>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</si>
  <si>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</si>
  <si>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</si>
  <si>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</si>
  <si>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</si>
  <si>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</si>
  <si>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</si>
  <si>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</si>
  <si>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</si>
  <si>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</si>
  <si>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</si>
  <si>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</si>
  <si>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</si>
  <si>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</si>
  <si>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</si>
  <si>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</si>
  <si>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</si>
  <si>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</si>
  <si>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</si>
  <si>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</si>
  <si>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</si>
  <si>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</si>
  <si>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</si>
  <si>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</si>
  <si>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</si>
  <si>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</si>
  <si>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</si>
  <si>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</si>
  <si>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</si>
  <si>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</si>
  <si>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</si>
  <si>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</si>
  <si>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</si>
  <si>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</si>
  <si>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</si>
  <si>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</si>
  <si>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</si>
  <si>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</si>
  <si>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</si>
  <si>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</si>
  <si>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</si>
  <si>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</si>
  <si>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</si>
  <si>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</si>
  <si>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</si>
  <si>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</si>
  <si>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</si>
  <si>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</si>
  <si>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</si>
  <si>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</si>
  <si>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</si>
  <si>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</si>
  <si>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</si>
  <si>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</si>
  <si>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</si>
  <si>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</si>
  <si>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</si>
  <si>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</si>
  <si>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</si>
  <si>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</si>
  <si>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</si>
  <si>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</si>
  <si>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</si>
  <si>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</si>
  <si>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</si>
  <si>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</si>
  <si>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</si>
  <si>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</si>
  <si>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</si>
  <si>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</si>
  <si>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</si>
  <si>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</si>
  <si>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</si>
  <si>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</si>
  <si>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</si>
  <si>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</si>
  <si>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</si>
  <si>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</si>
  <si>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</si>
  <si>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</si>
  <si>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</si>
  <si>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</si>
  <si>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</si>
  <si>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</si>
  <si>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</si>
  <si>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</si>
  <si>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</si>
  <si>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</si>
  <si>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</si>
  <si>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</si>
  <si>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</si>
  <si>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</si>
  <si>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</si>
  <si>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</si>
  <si>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</si>
  <si>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</si>
  <si>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</si>
  <si>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</si>
  <si>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</si>
  <si>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</si>
  <si>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</si>
  <si>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</si>
  <si>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</si>
  <si>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</si>
  <si>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</si>
  <si>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</si>
  <si>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</si>
  <si>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</si>
  <si>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</si>
  <si>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</si>
  <si>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</si>
  <si>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</si>
  <si>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</si>
  <si>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</si>
  <si>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</si>
  <si>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</si>
  <si>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</si>
  <si>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</si>
  <si>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</si>
  <si>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</si>
  <si>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</si>
  <si>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</si>
  <si>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</si>
  <si>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</si>
  <si>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</si>
  <si>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</si>
  <si>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</si>
  <si>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</si>
  <si>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</si>
  <si>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</si>
  <si>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</si>
  <si>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</si>
  <si>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</si>
  <si>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</si>
  <si>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</si>
  <si>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</si>
  <si>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</si>
  <si>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</si>
  <si>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</si>
  <si>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</si>
  <si>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</si>
  <si>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</si>
  <si>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</si>
  <si>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</si>
  <si>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</si>
  <si>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</si>
  <si>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</si>
  <si>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</si>
  <si>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</si>
  <si>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</si>
  <si>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</si>
  <si>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</si>
  <si>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</si>
  <si>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</si>
  <si>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</si>
  <si>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</si>
  <si>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</si>
  <si>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</si>
  <si>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</si>
  <si>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</si>
  <si>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</si>
  <si>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</si>
  <si>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</si>
  <si>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</si>
  <si>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</si>
  <si>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</si>
  <si>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</si>
  <si>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</si>
  <si>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</si>
  <si>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</si>
  <si>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</si>
  <si>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</si>
  <si>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</si>
  <si>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</si>
  <si>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</si>
  <si>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</si>
  <si>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</si>
  <si>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</si>
  <si>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</si>
  <si>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</si>
  <si>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</si>
  <si>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</si>
  <si>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</si>
  <si>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</si>
  <si>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</si>
  <si>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</si>
  <si>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</si>
  <si>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</si>
  <si>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</si>
  <si>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</si>
  <si>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</si>
  <si>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</si>
  <si>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</si>
  <si>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</si>
  <si>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</si>
  <si>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</si>
  <si>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</si>
  <si>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</si>
  <si>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</si>
  <si>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</si>
  <si>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</si>
  <si>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</si>
  <si>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</si>
  <si>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</si>
  <si>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</si>
  <si>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</si>
  <si>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</si>
  <si>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</si>
  <si>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</si>
  <si>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</si>
  <si>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</si>
  <si>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</si>
  <si>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</si>
  <si>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</si>
  <si>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</si>
  <si>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</si>
  <si>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</si>
  <si>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</si>
  <si>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</si>
  <si>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</si>
  <si>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</si>
  <si>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</si>
  <si>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</si>
  <si>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</si>
  <si>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</si>
  <si>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</si>
  <si>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</si>
  <si>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</si>
  <si>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</si>
  <si>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</si>
  <si>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</si>
  <si>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</si>
  <si>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</si>
  <si>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</si>
  <si>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</si>
  <si>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</si>
  <si>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</si>
  <si>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</si>
  <si>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</si>
  <si>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</si>
  <si>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</si>
  <si>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</si>
  <si>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</si>
  <si>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</si>
  <si>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</si>
  <si>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</si>
  <si>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</si>
  <si>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</si>
  <si>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</si>
  <si>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</si>
  <si>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</si>
  <si>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</si>
  <si>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</si>
  <si>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</si>
  <si>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</si>
  <si>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</si>
  <si>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</si>
  <si>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</si>
  <si>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</si>
  <si>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</si>
  <si>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</si>
  <si>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</si>
  <si>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</si>
  <si>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</si>
  <si>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</si>
  <si>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</si>
  <si>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</si>
  <si>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</si>
  <si>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</si>
  <si>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</si>
  <si>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</si>
  <si>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</si>
  <si>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</si>
  <si>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</si>
  <si>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</si>
  <si>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</si>
  <si>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</si>
  <si>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</si>
  <si>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</si>
  <si>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</si>
  <si>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</si>
  <si>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</si>
  <si>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</si>
  <si>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</si>
  <si>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</si>
  <si>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</si>
  <si>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</si>
  <si>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</si>
  <si>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</si>
  <si>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</si>
  <si>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</si>
  <si>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</si>
  <si>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</si>
  <si>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</si>
  <si>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</si>
  <si>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</si>
  <si>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</si>
  <si>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</si>
  <si>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</si>
  <si>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</si>
  <si>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</si>
  <si>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</si>
  <si>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</si>
  <si>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</si>
  <si>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</si>
  <si>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</si>
  <si>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</si>
  <si>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</si>
  <si>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</si>
  <si>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</si>
  <si>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</si>
  <si>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</si>
  <si>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</si>
  <si>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</si>
  <si>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</si>
  <si>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</si>
  <si>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</si>
  <si>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</si>
  <si>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</si>
  <si>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</si>
  <si>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</si>
  <si>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</si>
  <si>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</si>
  <si>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</si>
  <si>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</si>
  <si>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</si>
  <si>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</si>
  <si>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</si>
  <si>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</si>
  <si>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</si>
  <si>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</si>
  <si>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</si>
  <si>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</si>
  <si>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</si>
  <si>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</si>
  <si>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</si>
  <si>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</si>
  <si>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</si>
  <si>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</si>
  <si>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</si>
  <si>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</si>
  <si>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</si>
  <si>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</si>
  <si>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</si>
  <si>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</si>
  <si>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</si>
  <si>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</si>
  <si>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</si>
  <si>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</si>
  <si>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</si>
  <si>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</si>
  <si>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</si>
  <si>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</si>
  <si>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</si>
  <si>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</si>
  <si>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</si>
  <si>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</si>
  <si>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</si>
  <si>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</si>
  <si>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</si>
  <si>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</si>
  <si>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</si>
  <si>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</si>
  <si>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</si>
  <si>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</si>
  <si>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</si>
  <si>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</si>
  <si>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</si>
  <si>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</si>
  <si>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</si>
  <si>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</si>
  <si>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</si>
  <si>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</si>
  <si>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</si>
  <si>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</si>
  <si>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</si>
  <si>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</si>
  <si>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</si>
  <si>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</si>
  <si>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</si>
  <si>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</si>
  <si>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</si>
  <si>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</si>
  <si>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</si>
  <si>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</si>
  <si>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</si>
  <si>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</si>
  <si>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</si>
  <si>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</si>
  <si>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</si>
  <si>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</si>
  <si>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</si>
  <si>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</si>
  <si>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</si>
  <si>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</si>
  <si>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</si>
  <si>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</si>
  <si>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</si>
  <si>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</si>
  <si>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</si>
  <si>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</si>
  <si>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</si>
  <si>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</si>
  <si>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</si>
  <si>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</si>
  <si>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</si>
  <si>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</si>
  <si>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</si>
  <si>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</si>
  <si>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</si>
  <si>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</si>
  <si>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</si>
  <si>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</si>
  <si>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</si>
  <si>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</si>
  <si>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</si>
  <si>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</si>
  <si>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</si>
  <si>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</si>
  <si>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</si>
  <si>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</si>
  <si>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</si>
  <si>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</si>
  <si>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</si>
  <si>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</si>
  <si>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</si>
  <si>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</si>
  <si>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</si>
  <si>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</si>
  <si>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</si>
  <si>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</si>
  <si>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</si>
  <si>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</si>
  <si>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</si>
  <si>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</si>
  <si>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</si>
  <si>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</si>
  <si>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</si>
  <si>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</si>
  <si>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</si>
  <si>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</si>
  <si>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</si>
  <si>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</si>
  <si>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</si>
  <si>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</si>
  <si>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</si>
  <si>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</si>
  <si>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</si>
  <si>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</si>
  <si>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</si>
  <si>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</si>
  <si>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</si>
  <si>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</si>
  <si>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</si>
  <si>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</si>
  <si>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</si>
  <si>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</si>
  <si>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</si>
  <si>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</si>
  <si>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</si>
  <si>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</si>
  <si>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</si>
  <si>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</si>
  <si>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</si>
  <si>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</si>
  <si>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</si>
  <si>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</si>
  <si>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</si>
  <si>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</si>
  <si>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</si>
  <si>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</si>
  <si>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</si>
  <si>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</si>
  <si>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</si>
  <si>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</si>
  <si>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</si>
  <si>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</si>
  <si>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</si>
  <si>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</si>
  <si>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</si>
  <si>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</si>
  <si>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</si>
  <si>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</si>
  <si>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</si>
  <si>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</si>
  <si>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</si>
  <si>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</si>
  <si>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</si>
  <si>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</si>
  <si>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</si>
  <si>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</si>
  <si>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</si>
  <si>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</si>
  <si>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</si>
  <si>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</si>
  <si>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</si>
  <si>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</si>
  <si>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</si>
  <si>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</si>
  <si>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</si>
  <si>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</si>
  <si>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</si>
  <si>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</si>
  <si>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</si>
  <si>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</si>
  <si>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</si>
  <si>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</si>
  <si>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</si>
  <si>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</si>
  <si>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</si>
  <si>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</si>
  <si>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</si>
  <si>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</si>
  <si>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</si>
  <si>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</si>
  <si>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</si>
  <si>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</si>
  <si>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</si>
  <si>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</si>
  <si>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</si>
  <si>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</si>
  <si>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</si>
  <si>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</si>
  <si>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</si>
  <si>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</si>
  <si>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</si>
  <si>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</si>
  <si>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</si>
  <si>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</si>
  <si>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</si>
  <si>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</si>
  <si>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</si>
  <si>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</si>
  <si>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</si>
  <si>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</si>
  <si>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</si>
  <si>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</si>
  <si>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</si>
  <si>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</si>
  <si>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</si>
  <si>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</si>
  <si>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</si>
  <si>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</si>
  <si>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</si>
  <si>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</si>
  <si>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</si>
  <si>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</si>
  <si>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</si>
  <si>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</si>
  <si>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</si>
  <si>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</si>
  <si>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</si>
  <si>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</si>
  <si>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</si>
  <si>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</si>
  <si>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</si>
  <si>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</si>
  <si>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</si>
  <si>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</si>
  <si>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</si>
  <si>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</si>
  <si>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</si>
  <si>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</si>
  <si>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</si>
  <si>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</si>
  <si>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</si>
  <si>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</si>
  <si>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</si>
  <si>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</si>
  <si>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</si>
  <si>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</si>
  <si>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</si>
  <si>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</si>
  <si>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</si>
  <si>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</si>
  <si>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</si>
  <si>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</si>
  <si>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</si>
  <si>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</si>
  <si>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</si>
  <si>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</si>
  <si>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</si>
  <si>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</si>
  <si>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</si>
  <si>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</si>
  <si>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</si>
  <si>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</si>
  <si>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</si>
  <si>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</si>
  <si>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</si>
  <si>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</si>
  <si>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</si>
  <si>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</si>
  <si>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</si>
  <si>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</si>
  <si>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</si>
  <si>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</si>
  <si>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</si>
  <si>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</si>
  <si>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</si>
  <si>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</si>
  <si>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</si>
  <si>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</si>
  <si>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</si>
  <si>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</si>
  <si>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</si>
  <si>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</si>
  <si>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</si>
  <si>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</si>
  <si>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</si>
  <si>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</si>
  <si>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</si>
  <si>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</si>
  <si>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</si>
  <si>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</si>
  <si>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</si>
  <si>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</si>
  <si>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</si>
  <si>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</si>
  <si>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</si>
  <si>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</si>
  <si>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</si>
  <si>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</si>
  <si>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</si>
  <si>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</si>
  <si>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</si>
  <si>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</si>
  <si>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</si>
  <si>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</si>
  <si>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</si>
  <si>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</si>
  <si>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</si>
  <si>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</si>
  <si>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</si>
  <si>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</si>
  <si>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</si>
  <si>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</si>
  <si>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</si>
  <si>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</si>
  <si>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</si>
  <si>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</si>
  <si>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</si>
  <si>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</si>
  <si>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</si>
  <si>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</si>
  <si>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</si>
  <si>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</si>
  <si>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</si>
  <si>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</si>
  <si>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</si>
  <si>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</si>
  <si>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</si>
  <si>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</si>
  <si>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</si>
  <si>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</si>
  <si>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</si>
  <si>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</si>
  <si>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</si>
  <si>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</si>
  <si>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</si>
  <si>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</si>
  <si>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</si>
  <si>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</si>
  <si>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</si>
  <si>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</si>
  <si>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</si>
  <si>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</si>
  <si>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</si>
  <si>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</si>
  <si>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</si>
  <si>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</si>
  <si>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</si>
  <si>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</si>
  <si>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</si>
  <si>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</si>
  <si>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</si>
  <si>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</si>
  <si>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</si>
  <si>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</si>
  <si>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</si>
  <si>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</si>
  <si>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</si>
  <si>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</si>
  <si>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</si>
  <si>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</si>
  <si>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</si>
  <si>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</si>
  <si>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</si>
  <si>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</si>
  <si>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</si>
  <si>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</si>
  <si>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</si>
  <si>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</si>
  <si>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</si>
  <si>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</si>
  <si>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</si>
  <si>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</si>
  <si>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</si>
  <si>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</si>
  <si>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</si>
  <si>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</si>
  <si>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</si>
  <si>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</si>
  <si>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</si>
  <si>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</si>
  <si>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</si>
  <si>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</si>
  <si>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</si>
  <si>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</si>
  <si>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</si>
  <si>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</si>
  <si>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</si>
  <si>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</si>
  <si>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</si>
  <si>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</si>
  <si>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</si>
  <si>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</si>
  <si>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</si>
  <si>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</si>
  <si>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</si>
  <si>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</si>
  <si>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</si>
  <si>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</si>
  <si>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</si>
  <si>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</si>
  <si>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</si>
  <si>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</si>
  <si>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</si>
  <si>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</si>
  <si>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</si>
  <si>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</si>
  <si>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</si>
  <si>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</si>
  <si>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</si>
  <si>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</si>
  <si>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</si>
  <si>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</si>
  <si>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</si>
  <si>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</si>
  <si>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</si>
  <si>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</si>
  <si>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</si>
  <si>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</si>
  <si>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</si>
  <si>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</si>
  <si>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</si>
  <si>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</si>
  <si>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</si>
  <si>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</si>
  <si>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</si>
  <si>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</si>
  <si>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</si>
  <si>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</si>
  <si>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</si>
  <si>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</si>
  <si>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</si>
  <si>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</si>
  <si>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</si>
  <si>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</si>
  <si>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</si>
  <si>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</si>
  <si>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</si>
  <si>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</si>
  <si>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</si>
  <si>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</si>
  <si>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</si>
  <si>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</si>
  <si>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</si>
  <si>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</si>
  <si>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</si>
  <si>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</si>
  <si>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</si>
  <si>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</si>
  <si>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</si>
  <si>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</si>
  <si>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</si>
  <si>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</si>
  <si>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</si>
  <si>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</si>
  <si>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</si>
  <si>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</si>
  <si>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</si>
  <si>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</si>
  <si>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</si>
  <si>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</si>
  <si>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</si>
  <si>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</si>
  <si>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</si>
  <si>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</si>
  <si>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</si>
  <si>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</si>
  <si>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</si>
  <si>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</si>
  <si>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</si>
  <si>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</si>
  <si>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</si>
  <si>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</si>
  <si>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</si>
  <si>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</si>
  <si>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</si>
  <si>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</si>
  <si>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</si>
  <si>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</si>
  <si>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</si>
  <si>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</si>
  <si>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</si>
  <si>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</si>
  <si>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</si>
  <si>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</si>
  <si>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</si>
  <si>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</si>
  <si>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</si>
  <si>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</si>
  <si>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</si>
  <si>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</si>
  <si>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</si>
  <si>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</si>
  <si>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</si>
  <si>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</si>
  <si>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</si>
  <si>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</si>
  <si>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</si>
  <si>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</si>
  <si>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</si>
  <si>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</si>
  <si>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</si>
  <si>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</si>
  <si>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</si>
  <si>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</si>
  <si>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</si>
  <si>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</si>
  <si>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</si>
  <si>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</si>
  <si>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</si>
  <si>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</si>
  <si>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</si>
  <si>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</si>
  <si>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</si>
  <si>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</si>
  <si>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</si>
  <si>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</si>
  <si>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</si>
  <si>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</si>
  <si>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</si>
  <si>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</si>
  <si>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</si>
  <si>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</si>
  <si>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</si>
  <si>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</si>
  <si>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</si>
  <si>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</si>
  <si>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</si>
  <si>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</si>
  <si>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</si>
  <si>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</si>
  <si>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</si>
  <si>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</si>
  <si>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</si>
  <si>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</si>
  <si>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</si>
  <si>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</si>
  <si>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</si>
  <si>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</si>
  <si>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</si>
  <si>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</si>
  <si>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</si>
  <si>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</si>
  <si>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</si>
  <si>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</si>
  <si>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</si>
  <si>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</si>
  <si>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</si>
  <si>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</si>
  <si>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</si>
  <si>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</si>
  <si>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</si>
  <si>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</si>
  <si>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</si>
  <si>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</si>
  <si>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</si>
  <si>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</si>
  <si>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</si>
  <si>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</si>
  <si>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</si>
  <si>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</si>
  <si>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</si>
  <si>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</si>
  <si>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</si>
  <si>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</si>
  <si>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</si>
  <si>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</si>
  <si>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</si>
  <si>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</si>
  <si>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</si>
  <si>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</si>
  <si>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</si>
  <si>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</si>
  <si>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</si>
  <si>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</si>
  <si>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</si>
  <si>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</si>
  <si>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</si>
  <si>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</si>
  <si>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</si>
  <si>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</si>
  <si>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</si>
  <si>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</si>
  <si>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</si>
  <si>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</si>
  <si>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</si>
  <si>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</si>
  <si>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</si>
  <si>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</si>
  <si>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</si>
  <si>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</si>
  <si>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</si>
  <si>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</si>
  <si>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</si>
  <si>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</si>
  <si>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</si>
  <si>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</si>
  <si>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</si>
  <si>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</si>
  <si>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</si>
  <si>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</si>
  <si>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</si>
  <si>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</si>
  <si>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</si>
  <si>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</si>
  <si>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</si>
  <si>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</si>
  <si>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</si>
  <si>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</si>
  <si>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</si>
  <si>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</si>
  <si>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</si>
  <si>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</si>
  <si>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</si>
  <si>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</si>
  <si>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</si>
  <si>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</si>
  <si>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</si>
  <si>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</si>
  <si>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</si>
  <si>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</si>
  <si>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</si>
  <si>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</si>
  <si>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</si>
  <si>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</si>
  <si>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</si>
  <si>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</si>
  <si>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</si>
  <si>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</si>
  <si>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</si>
  <si>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</si>
  <si>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</si>
  <si>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</si>
  <si>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</si>
  <si>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</si>
  <si>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</si>
  <si>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</si>
  <si>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</si>
  <si>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</si>
  <si>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</si>
  <si>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</si>
  <si>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</si>
  <si>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</si>
  <si>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</si>
  <si>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</si>
  <si>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</si>
  <si>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</si>
  <si>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</si>
  <si>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</si>
  <si>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</si>
  <si>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</si>
  <si>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</si>
  <si>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</si>
  <si>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</si>
  <si>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</si>
  <si>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</si>
  <si>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</si>
  <si>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</si>
  <si>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</si>
  <si>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</si>
  <si>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</si>
  <si>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</si>
  <si>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</si>
  <si>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</si>
  <si>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</si>
  <si>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</si>
  <si>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</si>
  <si>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</si>
  <si>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</si>
  <si>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</si>
  <si>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</si>
  <si>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</si>
  <si>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</si>
  <si>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</si>
  <si>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</si>
  <si>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</si>
  <si>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</si>
  <si>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</si>
  <si>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</si>
  <si>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</si>
  <si>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</si>
  <si>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</si>
  <si>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</si>
  <si>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</si>
  <si>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</si>
  <si>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</si>
  <si>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</si>
  <si>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</si>
  <si>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</si>
  <si>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</si>
  <si>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</si>
  <si>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</si>
  <si>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</si>
  <si>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</si>
  <si>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</si>
  <si>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</si>
  <si>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</si>
  <si>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</si>
  <si>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</si>
  <si>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</si>
  <si>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</si>
  <si>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</si>
  <si>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</si>
  <si>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</si>
  <si>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</si>
  <si>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</si>
  <si>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</si>
  <si>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</si>
  <si>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</si>
  <si>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</si>
  <si>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</si>
  <si>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</si>
  <si>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</si>
  <si>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</si>
  <si>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</si>
  <si>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</si>
  <si>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</si>
  <si>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</si>
  <si>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</si>
  <si>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</si>
  <si>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</si>
  <si>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</si>
  <si>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</si>
  <si>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</si>
  <si>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</si>
  <si>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</si>
  <si>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</si>
  <si>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</si>
  <si>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</si>
  <si>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</si>
  <si>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</si>
  <si>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</si>
  <si>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</si>
  <si>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</si>
  <si>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</si>
  <si>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</si>
  <si>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</si>
  <si>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</si>
  <si>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</si>
  <si>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</si>
  <si>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</si>
  <si>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</si>
  <si>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</si>
  <si>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</si>
  <si>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</si>
  <si>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</si>
  <si>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</si>
  <si>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</si>
  <si>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</si>
  <si>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</si>
  <si>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</si>
  <si>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</si>
  <si>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</si>
  <si>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</si>
  <si>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</si>
  <si>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</si>
  <si>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</si>
  <si>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</si>
  <si>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</si>
  <si>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</si>
  <si>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</si>
  <si>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</si>
  <si>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</si>
  <si>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</si>
  <si>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</si>
  <si>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</si>
  <si>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</si>
  <si>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</si>
  <si>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</si>
  <si>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</si>
  <si>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</si>
  <si>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</si>
  <si>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</si>
  <si>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</si>
  <si>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</si>
  <si>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</si>
  <si>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</si>
  <si>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</si>
  <si>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</si>
  <si>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</si>
  <si>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</si>
  <si>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</si>
  <si>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</si>
  <si>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</si>
  <si>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</si>
  <si>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</si>
  <si>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</si>
  <si>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</si>
  <si>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</si>
  <si>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</si>
  <si>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</si>
  <si>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</si>
  <si>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</si>
  <si>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</si>
  <si>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</si>
  <si>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</si>
  <si>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</si>
  <si>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</si>
  <si>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</si>
  <si>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</si>
  <si>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</si>
  <si>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</si>
  <si>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</si>
  <si>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</si>
  <si>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</si>
  <si>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</si>
  <si>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</si>
  <si>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</si>
  <si>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</si>
  <si>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</si>
  <si>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</si>
  <si>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</si>
  <si>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</si>
  <si>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</si>
  <si>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</si>
  <si>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</si>
  <si>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</si>
  <si>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</si>
  <si>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</si>
  <si>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</si>
  <si>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</si>
  <si>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</si>
  <si>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</si>
  <si>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</si>
  <si>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</si>
  <si>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</si>
  <si>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</si>
  <si>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</si>
  <si>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</si>
  <si>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</si>
  <si>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</si>
  <si>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</si>
  <si>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</si>
  <si>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</si>
  <si>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</si>
  <si>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</si>
  <si>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</si>
  <si>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</si>
  <si>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</si>
  <si>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</si>
  <si>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</si>
  <si>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</si>
  <si>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</si>
  <si>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</si>
  <si>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</si>
  <si>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</si>
  <si>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</si>
  <si>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</si>
  <si>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</si>
  <si>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</si>
  <si>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</si>
  <si>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</si>
  <si>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</si>
  <si>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</si>
  <si>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</si>
  <si>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</si>
  <si>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</si>
  <si>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</si>
  <si>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</si>
  <si>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</si>
  <si>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</si>
  <si>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</si>
  <si>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</si>
  <si>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</si>
  <si>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</si>
  <si>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</si>
  <si>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</si>
  <si>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</si>
  <si>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</si>
  <si>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</si>
  <si>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</si>
  <si>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</si>
  <si>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</si>
  <si>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</si>
  <si>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</si>
  <si>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</si>
  <si>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</si>
  <si>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</si>
  <si>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</si>
  <si>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</si>
  <si>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</si>
  <si>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</si>
  <si>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</si>
  <si>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</si>
  <si>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</si>
  <si>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</si>
  <si>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</si>
  <si>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</si>
  <si>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</si>
  <si>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</si>
  <si>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</si>
  <si>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</si>
  <si>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</si>
  <si>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</si>
  <si>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</si>
  <si>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</si>
  <si>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</si>
  <si>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</si>
  <si>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</si>
  <si>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</si>
  <si>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</si>
  <si>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</si>
  <si>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</si>
  <si>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</si>
  <si>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</si>
  <si>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</si>
  <si>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</si>
  <si>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</si>
  <si>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</si>
  <si>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</si>
  <si>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</si>
  <si>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</si>
  <si>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</si>
  <si>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</si>
  <si>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</si>
  <si>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</si>
  <si>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</si>
  <si>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</si>
  <si>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</si>
  <si>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</si>
  <si>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</si>
  <si>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</si>
  <si>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</si>
  <si>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</si>
  <si>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</si>
  <si>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</si>
  <si>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</si>
  <si>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</si>
  <si>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</si>
  <si>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</si>
  <si>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</si>
  <si>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</si>
  <si>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</si>
  <si>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</si>
  <si>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</si>
  <si>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</si>
  <si>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</si>
  <si>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</si>
  <si>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</si>
  <si>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</si>
  <si>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</si>
  <si>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</si>
  <si>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</si>
  <si>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</si>
  <si>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</si>
  <si>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</si>
  <si>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</si>
  <si>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</si>
  <si>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</si>
  <si>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</si>
  <si>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</si>
  <si>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</si>
  <si>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</si>
  <si>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</si>
  <si>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</si>
  <si>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</si>
  <si>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</si>
  <si>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</si>
  <si>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</si>
  <si>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</si>
  <si>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</si>
  <si>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</si>
  <si>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</si>
  <si>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</si>
  <si>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</si>
  <si>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</si>
  <si>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</si>
  <si>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</si>
  <si>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</si>
  <si>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</si>
  <si>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</si>
  <si>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</si>
  <si>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</si>
  <si>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</si>
  <si>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</si>
  <si>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</si>
  <si>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</si>
  <si>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</si>
  <si>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</si>
  <si>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</si>
  <si>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</si>
  <si>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</si>
  <si>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</si>
  <si>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</si>
  <si>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</si>
  <si>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</si>
  <si>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</si>
  <si>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</si>
  <si>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</si>
  <si>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</si>
  <si>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</si>
  <si>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</si>
  <si>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</si>
  <si>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</si>
  <si>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</si>
  <si>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</si>
  <si>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</si>
  <si>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</si>
  <si>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</si>
  <si>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</si>
  <si>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</si>
  <si>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</si>
  <si>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</si>
  <si>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</si>
  <si>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</si>
  <si>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</si>
  <si>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</si>
  <si>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</si>
  <si>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</si>
  <si>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</si>
  <si>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</si>
  <si>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</si>
  <si>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</si>
  <si>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</si>
  <si>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</si>
  <si>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</si>
  <si>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</si>
  <si>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</si>
  <si>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</si>
  <si>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</si>
  <si>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</si>
  <si>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</si>
  <si>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</si>
  <si>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</si>
  <si>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</si>
  <si>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</si>
  <si>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</si>
  <si>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</si>
  <si>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</si>
  <si>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</si>
  <si>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</si>
  <si>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</si>
  <si>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</si>
  <si>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</si>
  <si>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</si>
  <si>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</si>
  <si>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</si>
  <si>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</si>
  <si>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</si>
  <si>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</si>
  <si>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</si>
  <si>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</si>
  <si>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</si>
  <si>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</si>
  <si>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</si>
  <si>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</si>
  <si>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</si>
  <si>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</si>
  <si>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</si>
  <si>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</si>
  <si>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</si>
  <si>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</si>
  <si>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</si>
  <si>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</si>
  <si>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</si>
  <si>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</si>
  <si>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</si>
  <si>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</si>
  <si>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</si>
  <si>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</si>
  <si>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</si>
  <si>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</si>
  <si>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</si>
  <si>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</si>
  <si>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</si>
  <si>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</si>
  <si>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</si>
  <si>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</si>
  <si>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</si>
  <si>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</si>
  <si>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</si>
  <si>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</si>
  <si>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</si>
  <si>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</si>
  <si>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</si>
  <si>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</si>
  <si>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</si>
  <si>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</si>
  <si>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</si>
  <si>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</si>
  <si>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</si>
  <si>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</si>
  <si>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</si>
  <si>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</si>
  <si>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</si>
  <si>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</si>
  <si>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</si>
  <si>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</si>
  <si>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</si>
  <si>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</si>
  <si>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</si>
  <si>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</si>
  <si>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</si>
  <si>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</si>
  <si>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</si>
  <si>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</si>
  <si>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</si>
  <si>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</si>
  <si>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</si>
  <si>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</si>
  <si>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</si>
  <si>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</si>
  <si>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</si>
  <si>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</si>
  <si>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</si>
  <si>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</si>
  <si>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</si>
  <si>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</si>
  <si>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</si>
  <si>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</si>
  <si>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</si>
  <si>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</si>
  <si>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</si>
  <si>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</si>
  <si>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</si>
  <si>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</si>
  <si>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</si>
  <si>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</si>
  <si>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</si>
  <si>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</si>
  <si>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</si>
  <si>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</si>
  <si>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</si>
  <si>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</si>
  <si>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</si>
  <si>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</si>
  <si>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</si>
  <si>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</si>
  <si>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</si>
  <si>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</si>
  <si>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</si>
  <si>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</si>
  <si>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</si>
  <si>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</si>
  <si>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</si>
  <si>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</si>
  <si>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</si>
  <si>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</si>
  <si>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</si>
  <si>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</si>
  <si>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</si>
  <si>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</si>
  <si>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</si>
  <si>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</si>
  <si>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</si>
  <si>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</si>
  <si>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</si>
  <si>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</si>
  <si>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</si>
  <si>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</si>
  <si>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</si>
  <si>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</si>
  <si>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</si>
  <si>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</si>
  <si>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</si>
  <si>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</si>
  <si>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</si>
  <si>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</si>
  <si>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</si>
  <si>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</si>
  <si>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</si>
  <si>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</si>
  <si>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</si>
  <si>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</si>
  <si>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</si>
  <si>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</si>
  <si>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</si>
  <si>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</si>
  <si>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</si>
  <si>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</si>
  <si>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</si>
  <si>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</si>
  <si>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</si>
  <si>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</si>
  <si>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</si>
  <si>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</si>
  <si>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</si>
  <si>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</si>
  <si>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</si>
  <si>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</si>
  <si>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</si>
  <si>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</si>
  <si>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</si>
  <si>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</si>
  <si>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</si>
  <si>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</si>
  <si>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</si>
  <si>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</si>
  <si>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</si>
  <si>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</si>
  <si>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</si>
  <si>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</si>
  <si>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</si>
  <si>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</si>
  <si>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</si>
  <si>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</si>
  <si>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</si>
  <si>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</si>
  <si>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</si>
  <si>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</si>
  <si>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</si>
  <si>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</si>
  <si>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</si>
  <si>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</si>
  <si>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</si>
  <si>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</si>
  <si>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</si>
  <si>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</si>
  <si>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</si>
  <si>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</si>
  <si>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</si>
  <si>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</si>
  <si>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</si>
  <si>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</si>
  <si>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</si>
  <si>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</si>
  <si>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</si>
  <si>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</si>
  <si>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</si>
  <si>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</si>
  <si>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</si>
  <si>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</si>
  <si>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</si>
  <si>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</si>
  <si>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</si>
  <si>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</si>
  <si>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</si>
  <si>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</si>
  <si>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</si>
  <si>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</si>
  <si>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</si>
  <si>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</si>
  <si>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</si>
  <si>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</si>
  <si>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</si>
  <si>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</si>
  <si>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</si>
  <si>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</si>
  <si>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</si>
  <si>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</si>
  <si>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</si>
  <si>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</si>
  <si>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</si>
  <si>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</si>
  <si>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</si>
  <si>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</si>
  <si>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</si>
  <si>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</si>
  <si>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</si>
  <si>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</si>
  <si>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</si>
  <si>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</si>
  <si>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</si>
  <si>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</si>
  <si>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</si>
  <si>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</si>
  <si>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</si>
  <si>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</si>
  <si>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</si>
  <si>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</si>
  <si>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</si>
  <si>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</si>
  <si>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</si>
  <si>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</si>
  <si>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</si>
  <si>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</si>
  <si>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</si>
  <si>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</si>
  <si>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</si>
  <si>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</si>
  <si>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</si>
  <si>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</si>
  <si>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</si>
  <si>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</si>
  <si>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</si>
  <si>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</si>
  <si>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</si>
  <si>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</si>
  <si>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</si>
  <si>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</si>
  <si>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</si>
  <si>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</si>
  <si>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</si>
  <si>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</si>
  <si>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</si>
  <si>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</si>
  <si>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</si>
  <si>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</si>
  <si>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</si>
  <si>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</si>
  <si>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</si>
  <si>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</si>
  <si>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</si>
  <si>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</si>
  <si>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</si>
  <si>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</si>
  <si>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</si>
  <si>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</si>
  <si>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</si>
  <si>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</si>
  <si>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</si>
  <si>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</si>
  <si>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</si>
  <si>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</si>
  <si>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</si>
  <si>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</si>
  <si>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</si>
  <si>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</si>
  <si>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</si>
  <si>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</si>
  <si>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</si>
  <si>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</si>
  <si>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</si>
  <si>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</si>
  <si>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</si>
  <si>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</si>
  <si>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</si>
  <si>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</si>
  <si>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</si>
  <si>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</si>
  <si>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</si>
  <si>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</si>
  <si>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</si>
  <si>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</si>
  <si>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</si>
  <si>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</si>
  <si>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</si>
  <si>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</si>
  <si>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</si>
  <si>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</si>
  <si>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</si>
  <si>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</si>
  <si>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</si>
  <si>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</si>
  <si>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</si>
  <si>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</si>
  <si>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</si>
  <si>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</si>
  <si>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</si>
  <si>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</si>
  <si>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</si>
  <si>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</si>
  <si>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</si>
  <si>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</si>
  <si>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</si>
  <si>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</si>
  <si>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</si>
  <si>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</si>
  <si>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</si>
  <si>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</si>
  <si>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</si>
  <si>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</si>
  <si>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</si>
  <si>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</si>
  <si>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</si>
  <si>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</si>
  <si>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</si>
  <si>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</si>
  <si>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</si>
  <si>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</si>
  <si>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</si>
  <si>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</si>
  <si>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</si>
  <si>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</si>
  <si>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</si>
  <si>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</si>
  <si>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</si>
  <si>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</si>
  <si>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</si>
  <si>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</si>
  <si>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</si>
  <si>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</si>
  <si>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</si>
  <si>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</si>
  <si>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</si>
  <si>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</si>
  <si>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</si>
  <si>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</si>
  <si>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</si>
  <si>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</si>
  <si>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</si>
  <si>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</si>
  <si>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</si>
  <si>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</si>
  <si>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</si>
  <si>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</si>
  <si>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</si>
  <si>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</si>
  <si>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</si>
  <si>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</si>
  <si>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</si>
  <si>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</si>
  <si>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</si>
  <si>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</si>
  <si>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</si>
  <si>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</si>
  <si>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</si>
  <si>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</si>
  <si>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</si>
  <si>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</si>
  <si>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</si>
  <si>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</si>
  <si>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</si>
  <si>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</si>
  <si>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</si>
  <si>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</si>
  <si>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</si>
  <si>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</si>
  <si>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</si>
  <si>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</si>
  <si>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</si>
  <si>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</si>
  <si>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</si>
  <si>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</si>
  <si>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</si>
  <si>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</si>
  <si>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</si>
  <si>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</si>
  <si>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</si>
  <si>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</si>
  <si>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</si>
  <si>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</si>
  <si>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</si>
  <si>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</si>
  <si>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</si>
  <si>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</si>
  <si>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</si>
  <si>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</si>
  <si>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</si>
  <si>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</si>
  <si>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</si>
  <si>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</si>
  <si>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</si>
  <si>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</si>
  <si>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</si>
  <si>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</si>
  <si>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</si>
  <si>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</si>
  <si>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</si>
  <si>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</si>
  <si>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</si>
  <si>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</si>
  <si>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</si>
  <si>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</si>
  <si>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</si>
  <si>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</si>
  <si>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</si>
  <si>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</si>
  <si>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</si>
  <si>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</si>
  <si>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</si>
  <si>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</si>
  <si>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</si>
  <si>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</si>
  <si>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</si>
  <si>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</si>
  <si>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</si>
  <si>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</si>
  <si>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</si>
  <si>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</si>
  <si>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</si>
  <si>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</si>
  <si>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</si>
  <si>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</si>
  <si>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</si>
  <si>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</si>
  <si>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</si>
  <si>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</si>
  <si>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</si>
  <si>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</si>
  <si>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</si>
  <si>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</si>
  <si>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</si>
  <si>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</si>
  <si>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</si>
  <si>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</si>
  <si>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</si>
  <si>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</si>
  <si>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</si>
  <si>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</si>
  <si>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</si>
  <si>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</si>
  <si>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</si>
  <si>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</si>
  <si>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</si>
  <si>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</si>
  <si>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</si>
  <si>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</si>
  <si>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</si>
  <si>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</si>
  <si>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</si>
  <si>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</si>
  <si>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</si>
  <si>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</si>
  <si>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</si>
  <si>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</si>
  <si>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</si>
  <si>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</si>
  <si>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</si>
  <si>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</si>
  <si>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</si>
  <si>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</si>
  <si>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</si>
  <si>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</si>
  <si>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</si>
  <si>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</si>
  <si>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</si>
  <si>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</si>
  <si>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</si>
  <si>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</si>
  <si>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</si>
  <si>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</si>
  <si>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</si>
  <si>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</si>
  <si>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</si>
  <si>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</si>
  <si>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</si>
  <si>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</si>
  <si>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</si>
  <si>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</si>
  <si>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</si>
  <si>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</si>
  <si>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</si>
  <si>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</si>
  <si>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</si>
  <si>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</si>
  <si>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</si>
  <si>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</si>
  <si>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</si>
  <si>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</si>
  <si>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</si>
  <si>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</si>
  <si>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</si>
  <si>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</si>
  <si>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</si>
  <si>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</si>
  <si>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</si>
  <si>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</si>
  <si>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</si>
  <si>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</si>
  <si>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</si>
  <si>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</si>
  <si>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</si>
  <si>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</si>
  <si>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</si>
  <si>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</si>
  <si>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</si>
  <si>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</si>
  <si>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</si>
  <si>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</si>
  <si>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</si>
  <si>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</si>
  <si>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</si>
  <si>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</si>
  <si>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</si>
  <si>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</si>
  <si>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</si>
  <si>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</si>
  <si>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</si>
  <si>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</si>
  <si>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</si>
  <si>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</si>
  <si>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</si>
  <si>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</si>
  <si>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</si>
  <si>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</si>
  <si>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</si>
  <si>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</si>
  <si>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</si>
  <si>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</si>
  <si>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</si>
  <si>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</si>
  <si>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</si>
  <si>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</si>
  <si>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</si>
  <si>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</si>
  <si>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</si>
  <si>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</si>
  <si>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</si>
  <si>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</si>
  <si>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</si>
  <si>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</si>
  <si>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</si>
  <si>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</si>
  <si>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</si>
  <si>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</si>
  <si>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</si>
  <si>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</si>
  <si>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</si>
  <si>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</si>
  <si>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</si>
  <si>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</si>
  <si>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</si>
  <si>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</si>
  <si>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</si>
  <si>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</si>
  <si>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</si>
  <si>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</si>
  <si>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</si>
  <si>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</si>
  <si>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</si>
  <si>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</si>
  <si>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</si>
  <si>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</si>
  <si>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</si>
  <si>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</si>
  <si>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</si>
  <si>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</si>
  <si>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</si>
  <si>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</si>
  <si>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</si>
  <si>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</si>
  <si>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</si>
  <si>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</si>
  <si>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</si>
  <si>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</si>
  <si>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</si>
  <si>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</si>
  <si>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</si>
  <si>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</si>
  <si>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</si>
  <si>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</si>
  <si>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</si>
  <si>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</si>
  <si>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</si>
  <si>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</si>
  <si>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</si>
  <si>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</si>
  <si>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</si>
  <si>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</si>
  <si>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</si>
  <si>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</si>
  <si>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</si>
  <si>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</si>
  <si>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</si>
  <si>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</si>
  <si>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</si>
  <si>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</si>
  <si>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</si>
  <si>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</si>
  <si>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</si>
  <si>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</si>
  <si>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</si>
  <si>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</si>
  <si>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</si>
  <si>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</si>
  <si>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</si>
  <si>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</si>
  <si>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</si>
  <si>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</si>
  <si>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</si>
  <si>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</si>
  <si>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</si>
  <si>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</si>
  <si>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</si>
  <si>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</si>
  <si>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</si>
  <si>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</si>
  <si>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</si>
  <si>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</si>
  <si>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</si>
  <si>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</si>
  <si>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</si>
  <si>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</si>
  <si>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</si>
  <si>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</si>
  <si>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</si>
  <si>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</si>
  <si>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</si>
  <si>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</si>
  <si>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</si>
  <si>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</si>
  <si>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</si>
  <si>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</si>
  <si>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</si>
  <si>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</si>
  <si>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</si>
  <si>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</si>
  <si>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</si>
  <si>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</si>
  <si>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</si>
  <si>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</si>
  <si>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</si>
  <si>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</si>
  <si>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</si>
  <si>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</si>
  <si>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</si>
  <si>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</si>
  <si>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</si>
  <si>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</si>
  <si>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</si>
  <si>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</si>
  <si>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</si>
  <si>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</si>
  <si>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</si>
  <si>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</si>
  <si>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</si>
  <si>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</si>
  <si>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</si>
  <si>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</si>
  <si>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</si>
  <si>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</si>
  <si>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</si>
  <si>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</si>
  <si>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</si>
  <si>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</si>
  <si>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</si>
  <si>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</si>
  <si>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</si>
  <si>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</si>
  <si>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</si>
  <si>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</si>
  <si>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</si>
  <si>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</si>
  <si>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</si>
  <si>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</si>
  <si>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</si>
  <si>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</si>
  <si>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</si>
  <si>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</si>
  <si>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</si>
  <si>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</si>
  <si>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</si>
  <si>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</si>
  <si>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</si>
  <si>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</si>
  <si>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</si>
  <si>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</si>
  <si>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</si>
  <si>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</si>
  <si>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</si>
  <si>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</si>
  <si>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</si>
  <si>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</si>
  <si>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</si>
  <si>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</si>
  <si>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</si>
  <si>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</si>
  <si>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</si>
  <si>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</si>
  <si>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</si>
  <si>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</si>
  <si>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</si>
  <si>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</si>
  <si>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</si>
  <si>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</si>
  <si>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</si>
  <si>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</si>
  <si>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</si>
  <si>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</si>
  <si>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</si>
  <si>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</si>
  <si>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</si>
  <si>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</si>
  <si>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</si>
  <si>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</si>
  <si>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</si>
  <si>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</si>
  <si>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</si>
  <si>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</si>
  <si>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</si>
  <si>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</si>
  <si>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</si>
  <si>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</si>
  <si>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</si>
  <si>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</si>
  <si>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</si>
  <si>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</si>
  <si>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</si>
  <si>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</si>
  <si>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</si>
  <si>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</si>
  <si>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</si>
  <si>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</si>
  <si>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</si>
  <si>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</si>
  <si>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</si>
  <si>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</si>
  <si>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</si>
  <si>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</si>
  <si>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</si>
  <si>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</si>
  <si>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</si>
  <si>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</si>
  <si>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</si>
  <si>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</si>
  <si>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</si>
  <si>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</si>
  <si>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</si>
  <si>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</si>
  <si>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</si>
  <si>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</si>
  <si>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</si>
  <si>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</si>
  <si>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</si>
  <si>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</si>
  <si>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</si>
  <si>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</si>
  <si>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</si>
  <si>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</si>
  <si>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</si>
  <si>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</si>
  <si>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</si>
  <si>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</si>
  <si>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</si>
  <si>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</si>
  <si>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</si>
  <si>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</si>
  <si>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</si>
  <si>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</si>
  <si>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</si>
  <si>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</si>
  <si>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</si>
  <si>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</si>
  <si>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</si>
  <si>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</si>
  <si>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</si>
  <si>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</si>
  <si>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</si>
  <si>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</si>
  <si>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</si>
  <si>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</si>
  <si>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</si>
  <si>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</si>
  <si>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</si>
  <si>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</si>
  <si>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</si>
  <si>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</si>
  <si>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</si>
  <si>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</si>
  <si>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</si>
  <si>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</si>
  <si>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</si>
  <si>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</si>
  <si>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</si>
  <si>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</si>
  <si>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</si>
  <si>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</si>
  <si>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</si>
  <si>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</si>
  <si>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</si>
  <si>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</si>
  <si>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</si>
  <si>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</si>
  <si>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</si>
  <si>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</si>
  <si>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</si>
  <si>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</si>
  <si>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</si>
  <si>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</si>
  <si>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</si>
  <si>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</si>
  <si>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</si>
  <si>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</si>
  <si>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</si>
  <si>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</si>
  <si>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</si>
  <si>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</si>
  <si>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</si>
  <si>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</si>
  <si>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</si>
  <si>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</si>
  <si>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</si>
  <si>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</si>
  <si>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</si>
  <si>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</si>
  <si>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</si>
  <si>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</si>
  <si>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</si>
  <si>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</si>
  <si>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</si>
  <si>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</si>
  <si>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</si>
  <si>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</si>
  <si>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</si>
  <si>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</si>
  <si>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</si>
  <si>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</si>
  <si>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</si>
  <si>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</si>
  <si>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</si>
  <si>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</si>
  <si>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</si>
  <si>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</si>
  <si>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</si>
  <si>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</si>
  <si>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</si>
  <si>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</si>
  <si>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</si>
  <si>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</si>
  <si>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</si>
  <si>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</si>
  <si>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</si>
  <si>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</si>
  <si>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</si>
  <si>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</si>
  <si>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</si>
  <si>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</si>
  <si>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</si>
  <si>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</si>
  <si>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</si>
  <si>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</si>
  <si>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</si>
  <si>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</si>
  <si>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</si>
  <si>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</si>
  <si>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</si>
  <si>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</si>
  <si>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</si>
  <si>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</si>
  <si>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</si>
  <si>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</si>
  <si>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</si>
  <si>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</si>
  <si>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</si>
  <si>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</si>
  <si>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</si>
  <si>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</si>
  <si>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</si>
  <si>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</si>
  <si>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</si>
  <si>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</si>
  <si>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</si>
  <si>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</si>
  <si>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</si>
  <si>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</si>
  <si>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</si>
  <si>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</si>
  <si>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</si>
  <si>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</si>
  <si>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</si>
  <si>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</si>
  <si>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</si>
  <si>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</si>
  <si>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</si>
  <si>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</si>
  <si>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</si>
  <si>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</si>
  <si>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</si>
  <si>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</si>
  <si>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</si>
  <si>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</si>
  <si>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</si>
  <si>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</si>
  <si>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</si>
  <si>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</si>
  <si>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</si>
  <si>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</si>
  <si>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</si>
  <si>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</si>
  <si>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</si>
  <si>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</si>
  <si>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</si>
  <si>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</si>
  <si>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</si>
  <si>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</si>
  <si>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</si>
  <si>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</si>
  <si>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</si>
  <si>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</si>
  <si>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</si>
  <si>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</si>
  <si>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</si>
  <si>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</si>
  <si>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</si>
  <si>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</si>
  <si>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</si>
  <si>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</si>
  <si>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</si>
  <si>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</si>
  <si>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</si>
  <si>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</si>
  <si>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</si>
  <si>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</si>
  <si>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</si>
  <si>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</si>
  <si>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</si>
  <si>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</si>
  <si>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</si>
  <si>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</si>
  <si>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</si>
  <si>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</si>
  <si>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</si>
  <si>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</si>
  <si>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</si>
  <si>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</si>
  <si>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</si>
  <si>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</si>
  <si>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</si>
  <si>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</si>
  <si>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</si>
  <si>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</si>
  <si>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</si>
  <si>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</si>
  <si>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</si>
  <si>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</si>
  <si>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</si>
  <si>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</si>
  <si>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</si>
  <si>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</si>
  <si>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</si>
  <si>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</si>
  <si>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</si>
  <si>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</si>
  <si>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</si>
  <si>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</si>
  <si>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</si>
  <si>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</si>
  <si>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</si>
  <si>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</si>
  <si>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</si>
  <si>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</si>
  <si>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</si>
  <si>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</si>
  <si>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</si>
  <si>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</si>
  <si>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</si>
  <si>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</si>
  <si>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</si>
  <si>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</si>
  <si>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</si>
  <si>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</si>
  <si>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</si>
  <si>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</si>
  <si>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</si>
  <si>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</si>
  <si>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</si>
  <si>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</si>
  <si>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</si>
  <si>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</si>
  <si>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</si>
  <si>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</si>
  <si>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</si>
  <si>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</si>
  <si>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</si>
  <si>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</si>
  <si>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</si>
  <si>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</si>
  <si>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</si>
  <si>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</si>
  <si>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</si>
  <si>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</si>
  <si>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</si>
  <si>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</si>
  <si>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</si>
  <si>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</si>
  <si>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</si>
  <si>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</si>
  <si>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</si>
  <si>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</si>
  <si>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</si>
  <si>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</si>
  <si>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</si>
  <si>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</si>
  <si>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</si>
  <si>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</si>
  <si>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</si>
  <si>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</si>
  <si>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</si>
  <si>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</si>
  <si>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</si>
  <si>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</si>
  <si>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</si>
  <si>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</si>
  <si>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</si>
  <si>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</si>
  <si>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</si>
  <si>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</si>
  <si>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</si>
  <si>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</si>
  <si>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</si>
  <si>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</si>
  <si>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</si>
  <si>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</si>
  <si>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</si>
  <si>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</si>
  <si>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</si>
  <si>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</si>
  <si>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</si>
  <si>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</si>
  <si>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</si>
  <si>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</si>
  <si>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</si>
  <si>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</si>
  <si>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</si>
  <si>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</si>
  <si>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</si>
  <si>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</si>
  <si>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</si>
  <si>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</si>
  <si>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</si>
  <si>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</si>
  <si>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</si>
  <si>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</si>
  <si>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</si>
  <si>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</si>
  <si>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</si>
  <si>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</si>
  <si>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</si>
  <si>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</si>
  <si>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</si>
  <si>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</si>
  <si>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</si>
  <si>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</si>
  <si>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</si>
  <si>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</si>
  <si>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</si>
  <si>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</si>
  <si>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</si>
  <si>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</si>
  <si>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</si>
  <si>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</si>
  <si>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</si>
  <si>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</si>
  <si>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</si>
  <si>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</si>
  <si>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</si>
  <si>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</si>
  <si>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</si>
  <si>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</si>
  <si>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</si>
  <si>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</si>
  <si>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</si>
  <si>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</si>
  <si>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</si>
  <si>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</si>
  <si>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</si>
  <si>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</si>
  <si>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</si>
  <si>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</si>
  <si>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</si>
  <si>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</si>
  <si>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</si>
  <si>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</si>
  <si>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</si>
  <si>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</si>
  <si>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</si>
  <si>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</si>
  <si>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</si>
  <si>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</si>
  <si>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</si>
  <si>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</si>
  <si>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</si>
  <si>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</si>
  <si>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</si>
  <si>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</si>
  <si>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</si>
  <si>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</si>
  <si>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</si>
  <si>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</si>
  <si>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</si>
  <si>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</si>
  <si>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</si>
  <si>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</si>
  <si>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</si>
  <si>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</si>
  <si>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</si>
  <si>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</si>
  <si>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</si>
  <si>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</si>
  <si>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</si>
  <si>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</si>
  <si>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</si>
  <si>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</si>
  <si>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</si>
  <si>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</si>
  <si>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</si>
  <si>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</si>
  <si>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</si>
  <si>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</si>
  <si>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</si>
  <si>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</si>
  <si>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</si>
  <si>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</si>
  <si>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</si>
  <si>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</si>
  <si>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</si>
  <si>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</si>
  <si>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</si>
  <si>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</si>
  <si>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</si>
  <si>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</si>
  <si>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</si>
  <si>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</si>
  <si>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</si>
  <si>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</si>
  <si>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</si>
  <si>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</si>
  <si>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</si>
  <si>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</si>
  <si>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</si>
  <si>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</si>
  <si>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</si>
  <si>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</si>
  <si>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</si>
  <si>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</si>
  <si>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</si>
  <si>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</si>
  <si>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</si>
  <si>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</si>
  <si>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</si>
  <si>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</si>
  <si>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</si>
  <si>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</si>
  <si>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</si>
  <si>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</si>
  <si>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</si>
  <si>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</si>
  <si>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</si>
  <si>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</si>
  <si>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</si>
  <si>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</si>
  <si>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</si>
  <si>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</si>
  <si>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</si>
  <si>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</si>
  <si>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</si>
  <si>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</si>
  <si>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</si>
  <si>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</si>
  <si>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</si>
  <si>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</si>
  <si>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</si>
  <si>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</si>
  <si>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</si>
  <si>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</si>
  <si>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</si>
  <si>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</si>
  <si>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</si>
  <si>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</si>
  <si>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</si>
  <si>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</si>
  <si>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</si>
  <si>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</si>
  <si>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</si>
  <si>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</si>
  <si>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</si>
  <si>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</si>
  <si>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</si>
  <si>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</si>
  <si>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</si>
  <si>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</si>
  <si>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</si>
  <si>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</si>
  <si>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</si>
  <si>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</si>
  <si>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</si>
  <si>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</si>
  <si>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</si>
  <si>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</si>
  <si>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</si>
  <si>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</si>
  <si>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</si>
  <si>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</si>
  <si>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</si>
  <si>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</si>
  <si>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</si>
  <si>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</si>
  <si>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</si>
  <si>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</si>
  <si>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</si>
  <si>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</si>
  <si>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</si>
  <si>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</si>
  <si>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</si>
  <si>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</si>
  <si>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</si>
  <si>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</si>
  <si>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</si>
  <si>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</si>
  <si>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</si>
  <si>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</si>
  <si>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</si>
  <si>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</si>
  <si>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</si>
  <si>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</si>
  <si>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</si>
  <si>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</si>
  <si>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</si>
  <si>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</si>
  <si>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</si>
  <si>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</si>
  <si>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</si>
  <si>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</si>
  <si>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</si>
  <si>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</si>
  <si>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</si>
  <si>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</si>
  <si>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</si>
  <si>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</si>
  <si>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</si>
  <si>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</si>
  <si>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</si>
  <si>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</si>
  <si>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</si>
  <si>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</si>
  <si>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</si>
  <si>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</si>
  <si>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</si>
  <si>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</si>
  <si>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</si>
  <si>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</si>
  <si>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</si>
  <si>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</si>
  <si>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</si>
  <si>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</si>
  <si>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</si>
  <si>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</si>
  <si>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</si>
  <si>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</si>
  <si>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</si>
  <si>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</si>
  <si>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</si>
  <si>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</si>
  <si>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</si>
  <si>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</si>
  <si>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</si>
  <si>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</si>
  <si>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</si>
  <si>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</si>
  <si>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</si>
  <si>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</si>
  <si>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</si>
  <si>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</si>
  <si>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</si>
  <si>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</si>
  <si>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</si>
  <si>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</si>
  <si>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</si>
  <si>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</si>
  <si>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</si>
  <si>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</si>
  <si>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</si>
  <si>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</si>
  <si>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</si>
  <si>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</si>
  <si>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</si>
  <si>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</si>
  <si>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</si>
  <si>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</si>
  <si>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</si>
  <si>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</si>
  <si>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</si>
  <si>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</si>
  <si>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</si>
  <si>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</si>
  <si>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</si>
  <si>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</si>
  <si>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</si>
  <si>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</si>
  <si>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</si>
  <si>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</si>
  <si>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</si>
  <si>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</si>
  <si>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</si>
  <si>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</si>
  <si>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</si>
  <si>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</si>
  <si>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</si>
  <si>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</si>
  <si>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</si>
  <si>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</si>
  <si>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</si>
  <si>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</si>
  <si>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</si>
  <si>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</si>
  <si>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</si>
  <si>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</si>
  <si>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</si>
  <si>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</si>
  <si>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</si>
  <si>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</si>
  <si>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</si>
  <si>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</si>
  <si>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</si>
  <si>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</si>
  <si>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</si>
  <si>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</si>
  <si>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</si>
  <si>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</si>
  <si>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</si>
  <si>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</si>
  <si>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</si>
  <si>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</si>
  <si>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</si>
  <si>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</si>
  <si>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</si>
  <si>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</si>
  <si>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</si>
  <si>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</si>
  <si>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</si>
  <si>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</si>
  <si>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</si>
  <si>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</si>
  <si>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</si>
  <si>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</si>
  <si>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</si>
  <si>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</si>
  <si>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</si>
  <si>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</si>
  <si>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</si>
  <si>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</si>
  <si>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</si>
  <si>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</si>
  <si>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</si>
  <si>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</si>
  <si>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</si>
  <si>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</si>
  <si>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</si>
  <si>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</si>
  <si>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</si>
  <si>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</si>
  <si>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</si>
  <si>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</si>
  <si>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</si>
  <si>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</si>
  <si>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</si>
  <si>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</si>
  <si>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</si>
  <si>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</si>
  <si>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</si>
  <si>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</si>
  <si>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</si>
  <si>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</si>
  <si>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</si>
  <si>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</si>
  <si>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</si>
  <si>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</si>
  <si>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</si>
  <si>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</si>
  <si>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</si>
  <si>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</si>
  <si>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</si>
  <si>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</si>
  <si>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</si>
  <si>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</si>
  <si>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</si>
  <si>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</si>
  <si>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</si>
  <si>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</si>
  <si>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</si>
  <si>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</si>
  <si>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</si>
  <si>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</si>
  <si>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</si>
  <si>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</si>
  <si>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</si>
  <si>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</si>
  <si>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</si>
  <si>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</si>
  <si>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</si>
  <si>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</si>
  <si>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</si>
  <si>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</si>
  <si>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</si>
  <si>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</si>
  <si>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</si>
  <si>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</si>
  <si>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</si>
  <si>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</si>
  <si>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</si>
  <si>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</si>
  <si>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</si>
  <si>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</si>
  <si>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</si>
  <si>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</si>
  <si>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</si>
  <si>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</si>
  <si>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</si>
  <si>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</si>
  <si>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</si>
  <si>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</si>
  <si>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</si>
  <si>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</si>
  <si>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</si>
  <si>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</si>
  <si>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</si>
  <si>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</si>
  <si>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</si>
  <si>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</si>
  <si>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</si>
  <si>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</si>
  <si>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</si>
  <si>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</si>
  <si>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</si>
  <si>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</si>
  <si>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</si>
  <si>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</si>
  <si>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</si>
  <si>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</si>
  <si>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</si>
  <si>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</si>
  <si>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</si>
  <si>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</si>
  <si>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</si>
  <si>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</si>
  <si>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</si>
  <si>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</si>
  <si>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</si>
  <si>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</si>
  <si>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</si>
  <si>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</si>
  <si>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</si>
  <si>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</si>
  <si>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</si>
  <si>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</si>
  <si>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</si>
  <si>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</si>
  <si>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</si>
  <si>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</si>
  <si>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</si>
  <si>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</si>
  <si>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</si>
  <si>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</si>
  <si>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</si>
  <si>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</si>
  <si>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</si>
  <si>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</si>
  <si>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</si>
  <si>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</si>
  <si>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</si>
  <si>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</si>
  <si>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</si>
  <si>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</si>
  <si>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</si>
  <si>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</si>
  <si>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</si>
  <si>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</si>
  <si>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</si>
  <si>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</si>
  <si>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</si>
  <si>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</si>
  <si>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</si>
  <si>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</si>
  <si>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</si>
  <si>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</si>
  <si>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</si>
  <si>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</si>
  <si>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</si>
  <si>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</si>
  <si>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</si>
  <si>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</si>
  <si>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</si>
  <si>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</si>
  <si>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</si>
  <si>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</si>
  <si>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</si>
  <si>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</si>
  <si>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</si>
  <si>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</si>
  <si>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</si>
  <si>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</si>
  <si>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</si>
  <si>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</si>
  <si>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</si>
  <si>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</si>
  <si>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</si>
  <si>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</si>
  <si>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</si>
  <si>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</si>
  <si>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</si>
  <si>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</si>
  <si>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</si>
  <si>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</si>
  <si>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</si>
  <si>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</si>
  <si>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</si>
  <si>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</si>
  <si>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</si>
  <si>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</si>
  <si>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</si>
  <si>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</si>
  <si>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</si>
  <si>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</si>
  <si>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</si>
  <si>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</si>
  <si>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</si>
  <si>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</si>
  <si>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</si>
  <si>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</si>
  <si>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</si>
  <si>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</si>
  <si>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</si>
  <si>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</si>
  <si>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</si>
  <si>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</si>
  <si>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</si>
  <si>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</si>
  <si>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</si>
  <si>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</si>
  <si>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</si>
  <si>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</si>
  <si>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</si>
  <si>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</si>
  <si>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</si>
  <si>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</si>
  <si>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</si>
  <si>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</si>
  <si>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</si>
  <si>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</si>
  <si>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</si>
  <si>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</si>
  <si>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</si>
  <si>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</si>
  <si>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</si>
  <si>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</si>
  <si>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</si>
  <si>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</si>
  <si>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</si>
  <si>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</si>
  <si>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</si>
  <si>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</si>
  <si>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</si>
  <si>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</si>
  <si>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</si>
  <si>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</si>
  <si>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</si>
  <si>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</si>
  <si>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</si>
  <si>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</si>
  <si>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</si>
  <si>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</si>
  <si>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</si>
  <si>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</si>
  <si>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</si>
  <si>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</si>
  <si>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</si>
  <si>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</si>
  <si>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</si>
  <si>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</si>
  <si>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</si>
  <si>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</si>
  <si>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</si>
  <si>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</si>
  <si>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</si>
  <si>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</si>
  <si>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</si>
  <si>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</si>
  <si>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</si>
  <si>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</si>
  <si>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</si>
  <si>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</si>
  <si>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</si>
  <si>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</si>
  <si>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</si>
  <si>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</si>
  <si>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</si>
  <si>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</si>
  <si>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</si>
  <si>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</si>
  <si>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</si>
  <si>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</si>
  <si>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</si>
  <si>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</si>
  <si>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</si>
  <si>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</si>
  <si>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</si>
  <si>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</si>
  <si>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</si>
  <si>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</si>
  <si>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</si>
  <si>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</si>
  <si>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</si>
  <si>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</si>
  <si>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</si>
  <si>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</si>
  <si>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</si>
  <si>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</si>
  <si>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</si>
  <si>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</si>
  <si>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</si>
  <si>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</si>
  <si>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</si>
  <si>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</si>
  <si>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</si>
  <si>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</si>
  <si>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</si>
  <si>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</si>
  <si>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</si>
  <si>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</si>
  <si>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</si>
  <si>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</si>
  <si>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</si>
  <si>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</si>
  <si>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</si>
  <si>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</si>
  <si>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</si>
  <si>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</si>
  <si>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</si>
  <si>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</si>
  <si>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</si>
  <si>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</si>
  <si>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</si>
  <si>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</si>
  <si>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</si>
  <si>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</si>
  <si>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</si>
  <si>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</si>
  <si>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</si>
  <si>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</si>
  <si>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</si>
  <si>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</si>
  <si>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</si>
  <si>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</si>
  <si>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</si>
  <si>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</si>
  <si>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</si>
  <si>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</si>
  <si>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</si>
  <si>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</si>
  <si>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</si>
  <si>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</si>
  <si>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</si>
  <si>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</si>
  <si>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</si>
  <si>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</si>
  <si>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</si>
  <si>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</si>
  <si>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</si>
  <si>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</si>
  <si>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</si>
  <si>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</si>
  <si>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</si>
  <si>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</si>
  <si>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</si>
  <si>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</si>
  <si>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</si>
  <si>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</si>
  <si>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</si>
  <si>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</si>
  <si>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</si>
  <si>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</si>
  <si>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</si>
  <si>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</si>
  <si>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</si>
  <si>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</si>
  <si>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</si>
  <si>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</si>
  <si>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</si>
  <si>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</si>
  <si>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</si>
  <si>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</si>
  <si>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</si>
  <si>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</si>
  <si>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</si>
  <si>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</si>
  <si>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</si>
  <si>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</si>
  <si>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</si>
  <si>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</si>
  <si>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</si>
  <si>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</si>
  <si>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</si>
  <si>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</si>
  <si>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</si>
  <si>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</si>
  <si>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</si>
  <si>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</si>
  <si>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</si>
  <si>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</si>
  <si>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</si>
  <si>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</si>
  <si>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</si>
  <si>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</si>
  <si>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</si>
  <si>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</si>
  <si>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</si>
  <si>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</si>
  <si>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</si>
  <si>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</si>
  <si>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</si>
  <si>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</si>
  <si>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</si>
  <si>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</si>
  <si>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</si>
  <si>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</si>
  <si>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</si>
  <si>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</si>
  <si>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</si>
  <si>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</si>
  <si>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</si>
  <si>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</si>
  <si>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</si>
  <si>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</si>
  <si>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</si>
  <si>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</si>
  <si>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</si>
  <si>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</si>
  <si>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</si>
  <si>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</si>
  <si>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</si>
  <si>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</si>
  <si>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</si>
  <si>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</si>
  <si>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</si>
  <si>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</si>
  <si>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</si>
  <si>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</si>
  <si>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</si>
  <si>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</si>
  <si>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</si>
  <si>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</si>
  <si>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</si>
  <si>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</si>
  <si>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</si>
  <si>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</si>
  <si>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</si>
  <si>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</si>
  <si>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</si>
  <si>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</si>
  <si>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</si>
  <si>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</si>
  <si>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</si>
  <si>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</si>
  <si>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</si>
  <si>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</si>
  <si>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</si>
  <si>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</si>
  <si>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</si>
  <si>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</si>
  <si>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</si>
  <si>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</si>
  <si>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</si>
  <si>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</si>
  <si>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</si>
  <si>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</si>
  <si>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</si>
  <si>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</si>
  <si>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</si>
  <si>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</si>
  <si>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</si>
  <si>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</si>
  <si>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</si>
  <si>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</si>
  <si>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</si>
  <si>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</si>
  <si>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</si>
  <si>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</si>
  <si>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</si>
  <si>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</si>
  <si>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</si>
  <si>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</si>
  <si>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</si>
  <si>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</si>
  <si>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</si>
  <si>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</si>
  <si>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</si>
  <si>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</si>
  <si>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</si>
  <si>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</si>
  <si>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</si>
  <si>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</si>
  <si>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</si>
  <si>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</si>
  <si>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</si>
  <si>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</si>
  <si>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</si>
  <si>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</si>
  <si>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</si>
  <si>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</si>
  <si>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</si>
  <si>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</si>
  <si>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</si>
  <si>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</si>
  <si>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</si>
  <si>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</si>
  <si>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</si>
  <si>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</si>
  <si>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</si>
  <si>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</si>
  <si>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</si>
  <si>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</si>
  <si>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</si>
  <si>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</si>
  <si>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</si>
  <si>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</si>
  <si>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</si>
  <si>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</si>
  <si>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</si>
  <si>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</si>
  <si>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</si>
  <si>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</si>
  <si>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</si>
  <si>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</si>
  <si>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</si>
  <si>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</si>
  <si>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</si>
  <si>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</si>
  <si>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</si>
  <si>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</si>
  <si>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</si>
  <si>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</si>
  <si>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</si>
  <si>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</si>
  <si>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</si>
  <si>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</si>
  <si>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</si>
  <si>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</si>
  <si>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</si>
  <si>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</si>
  <si>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</si>
  <si>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</si>
  <si>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</si>
  <si>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</si>
  <si>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</si>
  <si>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</si>
  <si>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</si>
  <si>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</si>
  <si>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</si>
  <si>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</si>
  <si>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</si>
  <si>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</si>
  <si>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</si>
  <si>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</si>
  <si>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</si>
  <si>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</si>
  <si>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</si>
  <si>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</si>
  <si>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</si>
  <si>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</si>
  <si>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</si>
  <si>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</si>
  <si>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</si>
  <si>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</si>
  <si>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</si>
  <si>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</si>
  <si>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</si>
  <si>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</si>
  <si>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</si>
  <si>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</si>
  <si>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</si>
  <si>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</si>
  <si>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</si>
  <si>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</si>
  <si>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</si>
  <si>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</si>
  <si>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</si>
  <si>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</si>
  <si>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</si>
  <si>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</si>
  <si>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</si>
  <si>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</si>
  <si>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</si>
  <si>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</si>
  <si>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</si>
  <si>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</si>
  <si>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</si>
  <si>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</si>
  <si>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</si>
  <si>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</si>
  <si>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</si>
  <si>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</si>
  <si>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</si>
  <si>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</si>
  <si>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</si>
  <si>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</si>
  <si>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</si>
  <si>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</si>
  <si>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</si>
  <si>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</si>
  <si>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</si>
  <si>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</si>
  <si>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</si>
  <si>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</si>
  <si>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</si>
  <si>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</si>
  <si>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</si>
  <si>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</si>
  <si>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</si>
  <si>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</si>
  <si>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</si>
  <si>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</si>
  <si>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</si>
  <si>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</si>
  <si>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</si>
  <si>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</si>
  <si>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</si>
  <si>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</si>
  <si>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</si>
  <si>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</si>
  <si>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</si>
  <si>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</si>
  <si>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</si>
  <si>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</si>
  <si>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</si>
  <si>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</si>
  <si>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</si>
  <si>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</si>
  <si>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</si>
  <si>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</si>
  <si>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</si>
  <si>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</si>
  <si>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</si>
  <si>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</si>
  <si>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</si>
  <si>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</si>
  <si>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</si>
  <si>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</si>
  <si>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</si>
  <si>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</si>
  <si>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</si>
  <si>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</si>
  <si>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</si>
  <si>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</si>
  <si>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</si>
  <si>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</si>
  <si>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</si>
  <si>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</si>
  <si>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</si>
  <si>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</si>
  <si>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</si>
  <si>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</si>
  <si>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</si>
  <si>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</si>
  <si>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</si>
  <si>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</si>
  <si>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</si>
  <si>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</si>
  <si>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</si>
  <si>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</si>
  <si>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</si>
  <si>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</si>
  <si>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</si>
  <si>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</si>
  <si>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</si>
  <si>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</si>
  <si>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</si>
  <si>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</si>
  <si>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</si>
  <si>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</si>
  <si>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</si>
  <si>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</si>
  <si>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</si>
  <si>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</si>
  <si>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</si>
  <si>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</si>
  <si>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</si>
  <si>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</si>
  <si>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</si>
  <si>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</si>
  <si>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</si>
  <si>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</si>
  <si>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</si>
  <si>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</si>
  <si>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</si>
  <si>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</si>
  <si>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</si>
  <si>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</si>
  <si>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</si>
  <si>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</si>
  <si>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</si>
  <si>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</si>
  <si>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</si>
  <si>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</si>
  <si>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</si>
  <si>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</si>
  <si>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</si>
  <si>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</si>
  <si>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</si>
  <si>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</si>
  <si>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</si>
  <si>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</si>
  <si>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</si>
  <si>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</si>
  <si>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</si>
  <si>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</si>
  <si>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</si>
  <si>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</si>
  <si>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</si>
  <si>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</si>
  <si>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</si>
  <si>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</si>
  <si>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</si>
  <si>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</si>
  <si>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</si>
  <si>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</si>
  <si>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</si>
  <si>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</si>
  <si>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</si>
  <si>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</si>
  <si>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</si>
  <si>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</si>
  <si>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</si>
  <si>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</si>
  <si>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</si>
  <si>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</si>
  <si>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</si>
  <si>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</si>
  <si>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</si>
  <si>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</si>
  <si>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</si>
  <si>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</si>
  <si>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</si>
  <si>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</si>
  <si>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</si>
  <si>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</si>
  <si>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</si>
  <si>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</si>
  <si>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</si>
  <si>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</si>
  <si>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</si>
  <si>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</si>
  <si>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</si>
  <si>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</si>
  <si>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</si>
  <si>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</si>
  <si>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</si>
  <si>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</si>
  <si>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</si>
  <si>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</si>
  <si>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</si>
  <si>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</si>
  <si>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</si>
  <si>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</si>
  <si>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</si>
  <si>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</si>
  <si>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</si>
  <si>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</si>
  <si>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</si>
  <si>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</si>
  <si>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</si>
  <si>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</si>
  <si>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</si>
  <si>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</si>
  <si>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</si>
  <si>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</si>
  <si>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</si>
  <si>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</si>
  <si>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</si>
  <si>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</si>
  <si>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</si>
  <si>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</si>
  <si>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</si>
  <si>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</si>
  <si>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</si>
  <si>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</si>
  <si>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</si>
  <si>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</si>
  <si>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</si>
  <si>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</si>
  <si>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</si>
  <si>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</si>
  <si>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</si>
  <si>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</si>
  <si>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</si>
  <si>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</si>
  <si>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</si>
  <si>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</si>
  <si>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</si>
  <si>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</si>
  <si>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</si>
  <si>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</si>
  <si>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</si>
  <si>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</si>
  <si>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</si>
  <si>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</si>
  <si>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</si>
  <si>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</si>
  <si>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</si>
  <si>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</si>
  <si>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</si>
  <si>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</si>
  <si>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</si>
  <si>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</si>
  <si>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</si>
  <si>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</si>
  <si>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</si>
  <si>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</si>
  <si>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</si>
  <si>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</si>
  <si>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</si>
  <si>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</si>
  <si>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</si>
  <si>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</si>
  <si>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</si>
  <si>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</si>
  <si>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</si>
  <si>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</si>
  <si>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</si>
  <si>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</si>
  <si>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</si>
  <si>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</si>
  <si>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</si>
  <si>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</si>
  <si>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</si>
  <si>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</si>
  <si>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</si>
  <si>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</si>
  <si>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</si>
  <si>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</si>
  <si>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</si>
  <si>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</si>
  <si>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</si>
  <si>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</si>
  <si>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</si>
  <si>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</si>
  <si>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</si>
  <si>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</si>
  <si>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</si>
  <si>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</si>
  <si>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</si>
  <si>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</si>
  <si>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</si>
  <si>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</si>
  <si>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</si>
  <si>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</si>
  <si>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</si>
  <si>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</si>
  <si>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</si>
  <si>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</si>
  <si>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</si>
  <si>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</si>
  <si>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</si>
  <si>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</si>
  <si>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</si>
  <si>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</si>
  <si>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</si>
  <si>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</si>
  <si>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</si>
  <si>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</si>
  <si>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</si>
  <si>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</si>
  <si>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</si>
  <si>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</si>
  <si>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</si>
  <si>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</si>
  <si>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</si>
  <si>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</si>
  <si>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</si>
  <si>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</si>
  <si>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</si>
  <si>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</si>
  <si>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</si>
  <si>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</si>
  <si>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</si>
  <si>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</si>
  <si>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</si>
  <si>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</si>
  <si>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</si>
  <si>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</si>
  <si>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</si>
  <si>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</si>
  <si>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</si>
  <si>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</si>
  <si>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</si>
  <si>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</si>
  <si>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</si>
  <si>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</si>
  <si>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</si>
  <si>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</si>
  <si>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</si>
  <si>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</si>
  <si>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</si>
  <si>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</si>
  <si>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</si>
  <si>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</si>
  <si>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</si>
  <si>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</si>
  <si>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</si>
  <si>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</si>
  <si>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</si>
  <si>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</si>
  <si>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</si>
  <si>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</si>
  <si>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</si>
  <si>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</si>
  <si>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</si>
  <si>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</si>
  <si>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</si>
  <si>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</si>
  <si>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</si>
  <si>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</si>
  <si>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</si>
  <si>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</si>
  <si>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</si>
  <si>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</si>
  <si>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</si>
  <si>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</si>
  <si>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</si>
  <si>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</si>
  <si>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</si>
  <si>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</si>
  <si>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</si>
  <si>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</si>
  <si>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</si>
  <si>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</si>
  <si>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</si>
  <si>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</si>
  <si>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</si>
  <si>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</si>
  <si>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</si>
  <si>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</si>
  <si>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</si>
  <si>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</si>
  <si>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</si>
  <si>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</si>
  <si>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</si>
  <si>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</si>
  <si>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</si>
  <si>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</si>
  <si>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</si>
  <si>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</si>
  <si>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</si>
  <si>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</si>
  <si>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</si>
  <si>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</si>
  <si>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</si>
  <si>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</si>
  <si>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</si>
  <si>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</si>
  <si>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</si>
  <si>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</si>
  <si>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</si>
  <si>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</si>
  <si>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</si>
  <si>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</si>
  <si>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</si>
  <si>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</si>
  <si>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</si>
  <si>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</si>
  <si>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</si>
  <si>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</si>
  <si>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</si>
  <si>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</si>
  <si>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</si>
  <si>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</si>
  <si>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</si>
  <si>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</si>
  <si>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</si>
  <si>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</si>
  <si>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</si>
  <si>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</si>
  <si>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</si>
  <si>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</si>
  <si>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</si>
  <si>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</si>
  <si>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</si>
  <si>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</si>
  <si>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</si>
  <si>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</si>
  <si>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</si>
  <si>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</si>
  <si>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</si>
  <si>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</si>
  <si>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</si>
  <si>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</si>
  <si>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</si>
  <si>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</si>
  <si>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</si>
  <si>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</si>
  <si>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</si>
  <si>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</si>
  <si>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</si>
  <si>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</si>
  <si>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</si>
  <si>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</si>
  <si>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</si>
  <si>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</si>
  <si>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</si>
  <si>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</si>
  <si>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</si>
  <si>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</si>
  <si>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</si>
  <si>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</si>
  <si>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</si>
  <si>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</si>
  <si>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</si>
  <si>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</si>
  <si>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</si>
  <si>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</si>
  <si>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</si>
  <si>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</si>
  <si>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</si>
  <si>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</si>
  <si>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</si>
  <si>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</si>
  <si>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</si>
  <si>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</si>
  <si>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</si>
  <si>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</si>
  <si>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</si>
  <si>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</si>
  <si>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</si>
  <si>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</si>
  <si>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</si>
  <si>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</si>
  <si>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</si>
  <si>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</si>
  <si>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</si>
  <si>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</si>
  <si>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</si>
  <si>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</si>
  <si>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</si>
  <si>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</si>
  <si>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</si>
  <si>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</si>
  <si>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</si>
  <si>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</si>
  <si>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</si>
  <si>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</si>
  <si>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</si>
  <si>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</si>
  <si>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</si>
  <si>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</si>
  <si>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</si>
  <si>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</si>
  <si>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</si>
  <si>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</si>
  <si>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</si>
  <si>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</si>
  <si>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</si>
  <si>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</si>
  <si>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</si>
  <si>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</si>
  <si>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</si>
  <si>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</si>
  <si>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</si>
  <si>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</si>
  <si>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</si>
  <si>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</si>
  <si>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</si>
  <si>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</si>
  <si>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</si>
  <si>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</si>
  <si>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</si>
  <si>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</si>
  <si>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</si>
  <si>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</si>
  <si>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</si>
  <si>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</si>
  <si>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</si>
  <si>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</si>
  <si>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</si>
  <si>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</si>
  <si>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</si>
  <si>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</si>
  <si>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</si>
  <si>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</si>
  <si>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</si>
  <si>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</si>
  <si>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</si>
  <si>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</si>
  <si>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</si>
  <si>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</si>
  <si>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</si>
  <si>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</si>
  <si>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</si>
  <si>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</si>
  <si>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</si>
  <si>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</si>
  <si>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</si>
  <si>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</si>
  <si>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</si>
  <si>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</si>
  <si>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</si>
  <si>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</si>
  <si>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</si>
  <si>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</si>
  <si>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</si>
  <si>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</si>
  <si>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</si>
  <si>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</si>
  <si>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</si>
  <si>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</si>
  <si>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</si>
  <si>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</si>
  <si>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</si>
  <si>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</si>
  <si>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</si>
  <si>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</si>
  <si>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</si>
  <si>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</si>
  <si>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</si>
  <si>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</si>
  <si>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</si>
  <si>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</si>
  <si>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</si>
  <si>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</si>
  <si>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</si>
  <si>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</si>
  <si>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</si>
  <si>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</si>
  <si>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</si>
  <si>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</si>
  <si>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</si>
  <si>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</si>
  <si>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</si>
  <si>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</si>
  <si>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</si>
  <si>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</si>
  <si>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</si>
  <si>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</si>
  <si>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</si>
  <si>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</si>
  <si>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</si>
  <si>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</si>
  <si>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</si>
  <si>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</si>
  <si>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</si>
  <si>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</si>
  <si>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</si>
  <si>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</si>
  <si>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</si>
  <si>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</si>
  <si>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</si>
  <si>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</si>
  <si>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</si>
  <si>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</si>
  <si>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</si>
  <si>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</si>
  <si>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</si>
  <si>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</si>
  <si>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</si>
  <si>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</si>
  <si>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</si>
  <si>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</si>
  <si>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</si>
  <si>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</si>
  <si>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</si>
  <si>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</si>
  <si>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</si>
  <si>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</si>
  <si>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</si>
  <si>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</si>
  <si>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</si>
  <si>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</si>
  <si>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</si>
  <si>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</si>
  <si>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</si>
  <si>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</si>
  <si>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</si>
  <si>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</si>
  <si>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</si>
  <si>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</si>
  <si>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</si>
  <si>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</si>
  <si>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</si>
  <si>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</si>
  <si>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</si>
  <si>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</si>
  <si>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</si>
  <si>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</si>
  <si>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</si>
  <si>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</si>
  <si>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</si>
  <si>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</si>
  <si>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</si>
  <si>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</si>
  <si>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</si>
  <si>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</si>
  <si>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</si>
  <si>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</si>
  <si>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</si>
  <si>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</si>
  <si>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</si>
  <si>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</si>
  <si>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</si>
  <si>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</si>
  <si>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</si>
  <si>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</si>
  <si>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</si>
  <si>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</si>
  <si>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</si>
  <si>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</si>
  <si>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</si>
  <si>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</si>
  <si>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</si>
  <si>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</si>
  <si>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</si>
  <si>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</si>
  <si>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</si>
  <si>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</si>
  <si>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</si>
  <si>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</si>
  <si>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</si>
  <si>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</si>
  <si>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</si>
  <si>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</si>
  <si>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</si>
  <si>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</si>
  <si>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</si>
  <si>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</si>
  <si>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</si>
  <si>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</si>
  <si>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</si>
  <si>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</si>
  <si>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</si>
  <si>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</si>
  <si>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</si>
  <si>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</si>
  <si>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</si>
  <si>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</si>
  <si>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</si>
  <si>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</si>
  <si>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</si>
  <si>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</si>
  <si>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</si>
  <si>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</si>
  <si>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</si>
  <si>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</si>
  <si>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</si>
  <si>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</si>
  <si>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</si>
  <si>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</si>
  <si>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</si>
  <si>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</si>
  <si>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</si>
  <si>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</si>
  <si>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</si>
  <si>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</si>
  <si>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</si>
  <si>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</si>
  <si>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</si>
  <si>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</si>
  <si>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</si>
  <si>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</si>
  <si>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</si>
  <si>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</si>
  <si>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</si>
  <si>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</si>
  <si>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</si>
  <si>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</si>
  <si>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</si>
  <si>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</si>
  <si>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</si>
  <si>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</si>
  <si>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</si>
  <si>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</si>
  <si>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</si>
  <si>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</si>
  <si>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</si>
  <si>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</si>
  <si>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</si>
  <si>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</si>
  <si>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</si>
  <si>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</si>
  <si>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</si>
  <si>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</si>
  <si>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</si>
  <si>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</si>
  <si>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</si>
  <si>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</si>
  <si>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</si>
  <si>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</si>
  <si>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</si>
  <si>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</si>
  <si>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</si>
  <si>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</si>
  <si>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</si>
  <si>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</si>
  <si>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</si>
  <si>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</si>
  <si>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</si>
  <si>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</si>
  <si>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</si>
  <si>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</si>
  <si>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</si>
  <si>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</si>
  <si>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</si>
  <si>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</si>
  <si>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</si>
  <si>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</si>
  <si>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</si>
  <si>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</si>
  <si>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</si>
  <si>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</si>
  <si>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</si>
  <si>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</si>
  <si>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</si>
  <si>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</si>
  <si>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</si>
  <si>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</si>
  <si>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</si>
  <si>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</si>
  <si>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</si>
  <si>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</si>
  <si>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</si>
  <si>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</si>
  <si>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</si>
  <si>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</si>
  <si>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</si>
  <si>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</si>
  <si>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</si>
  <si>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</si>
  <si>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</si>
  <si>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</si>
  <si>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</si>
  <si>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</si>
  <si>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</si>
  <si>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</si>
  <si>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</si>
  <si>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</si>
  <si>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</si>
  <si>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</si>
  <si>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</si>
  <si>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</si>
  <si>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</si>
  <si>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</si>
  <si>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</si>
  <si>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</si>
  <si>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</si>
  <si>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</si>
  <si>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</si>
  <si>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</si>
  <si>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</si>
  <si>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</si>
  <si>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</si>
  <si>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</si>
  <si>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</si>
  <si>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</si>
  <si>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</si>
  <si>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</si>
  <si>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</si>
  <si>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</si>
  <si>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</si>
  <si>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</si>
  <si>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</si>
  <si>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</si>
  <si>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</si>
  <si>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</si>
  <si>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</si>
  <si>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</si>
  <si>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</si>
  <si>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</si>
  <si>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</si>
  <si>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</si>
  <si>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</si>
  <si>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</si>
  <si>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</si>
  <si>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</si>
  <si>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</si>
  <si>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</si>
  <si>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</si>
  <si>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</si>
  <si>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</si>
  <si>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</si>
  <si>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</si>
  <si>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</si>
  <si>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</si>
  <si>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</si>
  <si>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</si>
  <si>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</si>
  <si>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</si>
  <si>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</si>
  <si>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</si>
  <si>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</si>
  <si>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</si>
  <si>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</si>
  <si>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</si>
  <si>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</si>
  <si>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</si>
  <si>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</si>
  <si>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</si>
  <si>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</si>
  <si>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</si>
  <si>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</si>
  <si>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</si>
  <si>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</si>
  <si>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</si>
  <si>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</si>
  <si>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</si>
  <si>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</si>
  <si>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</si>
  <si>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</si>
  <si>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</si>
  <si>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</si>
  <si>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</si>
  <si>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</si>
  <si>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</si>
  <si>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</si>
  <si>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</si>
  <si>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</si>
  <si>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</si>
  <si>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</si>
  <si>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</si>
  <si>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</si>
  <si>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</si>
  <si>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</si>
  <si>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</si>
  <si>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</si>
  <si>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</si>
  <si>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</si>
  <si>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</si>
  <si>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</si>
  <si>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</si>
  <si>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</si>
  <si>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</si>
  <si>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</si>
  <si>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</si>
  <si>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</si>
  <si>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</si>
  <si>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</si>
  <si>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</si>
  <si>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</si>
  <si>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</si>
  <si>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</si>
  <si>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</si>
  <si>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</si>
  <si>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</si>
  <si>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</si>
  <si>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</si>
  <si>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</si>
  <si>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</si>
  <si>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</si>
  <si>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</si>
  <si>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</si>
  <si>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</si>
  <si>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</si>
  <si>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</si>
  <si>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</si>
  <si>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</si>
  <si>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</si>
  <si>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</si>
  <si>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</si>
  <si>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</si>
  <si>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</si>
  <si>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</si>
  <si>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</si>
  <si>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</si>
  <si>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</si>
  <si>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</si>
  <si>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</si>
  <si>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</si>
  <si>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</si>
  <si>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</si>
  <si>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</si>
  <si>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</si>
  <si>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</si>
  <si>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</si>
  <si>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</si>
  <si>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</si>
  <si>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</si>
  <si>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</si>
  <si>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</si>
  <si>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</si>
  <si>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</si>
  <si>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</si>
  <si>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</si>
  <si>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</si>
  <si>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</si>
  <si>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</si>
  <si>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</si>
  <si>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</si>
  <si>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</si>
  <si>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</si>
  <si>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</si>
  <si>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</si>
  <si>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</si>
  <si>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</si>
  <si>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</si>
  <si>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</si>
  <si>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</si>
  <si>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</si>
  <si>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</si>
  <si>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</si>
  <si>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</si>
  <si>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</si>
  <si>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</si>
  <si>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</si>
  <si>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</si>
  <si>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</si>
  <si>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</si>
  <si>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</si>
  <si>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</si>
  <si>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</si>
  <si>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</si>
  <si>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</si>
  <si>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</si>
  <si>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</si>
  <si>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</si>
  <si>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</si>
  <si>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</si>
  <si>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</si>
  <si>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</si>
  <si>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</si>
  <si>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</si>
  <si>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</si>
  <si>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</si>
  <si>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</si>
  <si>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</si>
  <si>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</si>
  <si>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</si>
  <si>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</si>
  <si>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</si>
  <si>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</si>
  <si>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</si>
  <si>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</si>
  <si>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</si>
  <si>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</si>
  <si>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</si>
  <si>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</si>
  <si>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</si>
  <si>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</si>
  <si>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</si>
  <si>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</si>
  <si>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</si>
  <si>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</si>
  <si>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</si>
  <si>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</si>
  <si>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</si>
  <si>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</si>
  <si>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</si>
  <si>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</si>
  <si>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</si>
  <si>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</si>
  <si>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</si>
  <si>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</si>
  <si>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</si>
  <si>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</si>
  <si>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</si>
  <si>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</si>
  <si>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</si>
  <si>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</si>
  <si>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</si>
  <si>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</si>
  <si>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</si>
  <si>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</si>
  <si>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</si>
  <si>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</si>
  <si>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</si>
  <si>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</si>
  <si>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</si>
  <si>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</si>
  <si>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</si>
  <si>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</si>
  <si>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</si>
  <si>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</si>
  <si>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</si>
  <si>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</si>
  <si>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</si>
  <si>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</si>
  <si>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</si>
  <si>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</si>
  <si>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</si>
  <si>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</si>
  <si>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</si>
  <si>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</si>
  <si>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</si>
  <si>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</si>
  <si>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</si>
  <si>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</si>
  <si>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</si>
  <si>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</si>
  <si>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</si>
  <si>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</si>
  <si>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</si>
  <si>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</si>
  <si>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</si>
  <si>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</si>
  <si>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</si>
  <si>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</si>
  <si>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</si>
  <si>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</si>
  <si>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</si>
  <si>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</si>
  <si>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</si>
  <si>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</si>
  <si>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</si>
  <si>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</si>
  <si>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</si>
  <si>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</si>
  <si>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</si>
  <si>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</si>
  <si>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</si>
  <si>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</si>
  <si>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</si>
  <si>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</si>
  <si>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</si>
  <si>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</si>
  <si>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</si>
  <si>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</si>
  <si>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</si>
  <si>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</si>
  <si>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</si>
  <si>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</si>
  <si>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</si>
  <si>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</si>
  <si>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</si>
  <si>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</si>
  <si>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</si>
  <si>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</si>
  <si>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</si>
  <si>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</si>
  <si>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</si>
  <si>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</si>
  <si>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</si>
  <si>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</si>
  <si>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</si>
  <si>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</si>
  <si>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</si>
  <si>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</si>
  <si>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</si>
  <si>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</si>
  <si>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</si>
  <si>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</si>
  <si>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</si>
  <si>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</si>
  <si>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</si>
  <si>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</si>
  <si>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</si>
  <si>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</si>
  <si>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</si>
  <si>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</si>
  <si>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</si>
  <si>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</si>
  <si>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</si>
  <si>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</si>
  <si>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</si>
  <si>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</si>
  <si>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</si>
  <si>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</si>
  <si>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</si>
  <si>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</si>
  <si>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</si>
  <si>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</si>
  <si>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</si>
  <si>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</si>
  <si>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</si>
  <si>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</si>
  <si>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</si>
  <si>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</si>
  <si>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</si>
  <si>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</si>
  <si>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</si>
  <si>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</si>
  <si>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</si>
  <si>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</si>
  <si>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</si>
  <si>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</si>
  <si>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</si>
  <si>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</si>
  <si>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</si>
  <si>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</si>
  <si>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</si>
  <si>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</si>
  <si>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</si>
  <si>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</si>
  <si>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</si>
  <si>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</si>
  <si>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</si>
  <si>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</si>
  <si>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</si>
  <si>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</si>
  <si>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</si>
  <si>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</si>
  <si>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</si>
  <si>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</si>
  <si>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</si>
  <si>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</si>
  <si>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</si>
  <si>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</si>
  <si>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</si>
  <si>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</si>
  <si>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</si>
  <si>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</si>
  <si>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</si>
  <si>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</si>
  <si>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</si>
  <si>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</si>
  <si>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</si>
  <si>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</si>
  <si>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</si>
  <si>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</si>
  <si>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</si>
  <si>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</si>
  <si>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</si>
  <si>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</si>
  <si>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</si>
  <si>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</si>
  <si>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</si>
  <si>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</si>
  <si>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</si>
  <si>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</si>
  <si>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</si>
  <si>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</si>
  <si>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</si>
  <si>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</si>
  <si>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</si>
  <si>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</si>
  <si>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</si>
  <si>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</si>
  <si>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</si>
  <si>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</si>
  <si>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</si>
  <si>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</si>
  <si>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</si>
  <si>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</si>
  <si>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</si>
  <si>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</si>
  <si>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</si>
  <si>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</si>
  <si>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</si>
  <si>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</si>
  <si>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</si>
  <si>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</si>
  <si>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</si>
  <si>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</si>
  <si>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</si>
  <si>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</si>
  <si>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</si>
  <si>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</si>
  <si>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</si>
  <si>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</si>
  <si>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</si>
  <si>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</si>
  <si>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</si>
  <si>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</si>
  <si>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</si>
  <si>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</si>
  <si>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</si>
  <si>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</si>
  <si>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</si>
  <si>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</si>
  <si>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</si>
  <si>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</si>
  <si>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</si>
  <si>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</si>
  <si>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</si>
  <si>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</si>
  <si>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</si>
  <si>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</si>
  <si>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</si>
  <si>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</si>
  <si>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</si>
  <si>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</si>
  <si>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</si>
  <si>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</si>
  <si>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</si>
  <si>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</si>
  <si>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</si>
  <si>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</si>
  <si>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</si>
  <si>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</si>
  <si>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</si>
  <si>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</si>
  <si>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</si>
  <si>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</si>
  <si>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</si>
  <si>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</si>
  <si>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</si>
  <si>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</si>
  <si>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</si>
  <si>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</si>
  <si>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</si>
  <si>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</si>
  <si>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</si>
  <si>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</si>
  <si>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</si>
  <si>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</si>
  <si>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</si>
  <si>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</si>
  <si>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</si>
  <si>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</si>
  <si>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</si>
  <si>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</si>
  <si>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</si>
  <si>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</si>
  <si>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</si>
  <si>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</si>
  <si>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</si>
  <si>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</si>
  <si>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</si>
  <si>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</si>
  <si>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</si>
  <si>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</si>
  <si>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</si>
  <si>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</si>
  <si>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</si>
  <si>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</si>
  <si>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</si>
  <si>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</si>
  <si>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</si>
  <si>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</si>
  <si>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</si>
  <si>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</si>
  <si>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</si>
  <si>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</si>
  <si>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</si>
  <si>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</si>
  <si>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</si>
  <si>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</si>
  <si>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</si>
  <si>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</si>
  <si>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</si>
  <si>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</si>
  <si>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</si>
  <si>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</si>
  <si>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</si>
  <si>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</si>
  <si>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</si>
  <si>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</si>
  <si>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</si>
  <si>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</si>
  <si>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</si>
  <si>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</si>
  <si>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</si>
  <si>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</si>
  <si>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</si>
  <si>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</si>
  <si>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</si>
  <si>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</si>
  <si>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</si>
  <si>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</si>
  <si>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</si>
  <si>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</si>
  <si>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</si>
  <si>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</si>
  <si>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</si>
  <si>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</si>
  <si>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</si>
  <si>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</si>
  <si>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</si>
  <si>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</si>
  <si>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</si>
  <si>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</si>
  <si>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</si>
  <si>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</si>
  <si>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</si>
  <si>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</si>
  <si>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</si>
  <si>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</si>
  <si>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</si>
  <si>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</si>
  <si>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</si>
  <si>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</si>
  <si>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</si>
  <si>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</si>
  <si>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</si>
  <si>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</si>
  <si>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</si>
  <si>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</si>
  <si>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</si>
  <si>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</si>
  <si>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</si>
  <si>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</si>
  <si>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</si>
  <si>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</si>
  <si>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</si>
  <si>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</si>
  <si>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</si>
  <si>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</si>
  <si>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</si>
  <si>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</si>
  <si>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</si>
  <si>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</si>
  <si>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</si>
  <si>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</si>
  <si>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</si>
  <si>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</si>
  <si>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</si>
  <si>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</si>
  <si>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</si>
  <si>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</si>
  <si>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</si>
  <si>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</si>
  <si>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</si>
  <si>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</si>
  <si>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</si>
  <si>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</si>
  <si>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</si>
  <si>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</si>
  <si>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</si>
  <si>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</si>
  <si>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</si>
  <si>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</si>
  <si>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</si>
  <si>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</si>
  <si>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</si>
  <si>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</si>
  <si>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</si>
  <si>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</si>
  <si>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</si>
  <si>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</si>
  <si>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</si>
  <si>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</si>
  <si>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</si>
  <si>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</si>
  <si>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</si>
  <si>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</si>
  <si>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</si>
  <si>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</si>
  <si>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</si>
  <si>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</si>
  <si>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</si>
  <si>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</si>
  <si>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</si>
  <si>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</si>
  <si>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</si>
  <si>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</si>
  <si>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</si>
  <si>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</si>
  <si>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</si>
  <si>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</si>
  <si>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</si>
  <si>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</si>
  <si>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</si>
  <si>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</si>
  <si>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</si>
  <si>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</si>
  <si>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</si>
  <si>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</si>
  <si>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</si>
  <si>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</si>
  <si>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</si>
  <si>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</si>
  <si>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</si>
  <si>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</si>
  <si>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</si>
  <si>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</si>
  <si>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</si>
  <si>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</si>
  <si>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</si>
  <si>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</si>
  <si>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</si>
  <si>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</si>
  <si>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</si>
  <si>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</si>
  <si>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</si>
  <si>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</si>
  <si>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</si>
  <si>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</si>
  <si>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</si>
  <si>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</si>
  <si>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</si>
  <si>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</si>
  <si>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</si>
  <si>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</si>
  <si>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</si>
  <si>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</si>
  <si>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</si>
  <si>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</si>
  <si>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</si>
  <si>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</si>
  <si>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</si>
  <si>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</si>
  <si>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</si>
  <si>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</si>
  <si>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</si>
  <si>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</si>
  <si>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</si>
  <si>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</si>
  <si>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</si>
  <si>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</si>
  <si>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</si>
  <si>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</si>
  <si>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</si>
  <si>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</si>
  <si>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</si>
  <si>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</si>
  <si>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</si>
  <si>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</si>
  <si>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</si>
  <si>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</si>
  <si>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</si>
  <si>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</si>
  <si>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</si>
  <si>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</si>
  <si>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</si>
  <si>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</si>
  <si>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</si>
  <si>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</si>
  <si>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</si>
  <si>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</si>
  <si>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</si>
  <si>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</si>
  <si>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</si>
  <si>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</si>
  <si>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</si>
  <si>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</si>
  <si>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</si>
  <si>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</si>
  <si>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</si>
  <si>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</si>
  <si>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</si>
  <si>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</si>
  <si>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</si>
  <si>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</si>
  <si>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</si>
  <si>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</si>
  <si>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</si>
  <si>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</si>
  <si>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</si>
  <si>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</si>
  <si>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</si>
  <si>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</si>
  <si>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</si>
  <si>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</si>
  <si>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</si>
  <si>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</si>
  <si>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</si>
  <si>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</si>
  <si>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</si>
  <si>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</si>
  <si>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</si>
  <si>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</si>
  <si>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</si>
  <si>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</si>
  <si>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</si>
  <si>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</si>
  <si>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</si>
  <si>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</si>
  <si>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</si>
  <si>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</si>
  <si>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</si>
  <si>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</si>
  <si>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</si>
  <si>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</si>
  <si>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</si>
  <si>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</si>
  <si>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</si>
  <si>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</si>
  <si>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</si>
  <si>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</si>
  <si>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</si>
  <si>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</si>
  <si>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</si>
  <si>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</si>
  <si>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</si>
  <si>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</si>
  <si>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</si>
  <si>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</si>
  <si>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</si>
  <si>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</si>
  <si>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</si>
  <si>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</si>
  <si>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</si>
  <si>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</si>
  <si>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</si>
  <si>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</si>
  <si>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</si>
  <si>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</si>
  <si>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</si>
  <si>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</si>
  <si>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</si>
  <si>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</si>
  <si>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</si>
  <si>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</si>
  <si>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</si>
  <si>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</si>
  <si>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</si>
  <si>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</si>
  <si>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</si>
  <si>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</si>
  <si>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</si>
  <si>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</si>
  <si>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</si>
  <si>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</si>
  <si>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</si>
  <si>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</si>
  <si>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</si>
  <si>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</si>
  <si>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</si>
  <si>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</si>
  <si>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</si>
  <si>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</si>
  <si>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</si>
  <si>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</si>
  <si>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</si>
  <si>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</si>
  <si>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</si>
  <si>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</si>
  <si>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</si>
  <si>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</si>
  <si>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</si>
  <si>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</si>
  <si>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</si>
  <si>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</si>
  <si>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</si>
  <si>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</si>
  <si>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</si>
  <si>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</si>
  <si>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</si>
  <si>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</si>
  <si>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</si>
  <si>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</si>
  <si>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</si>
  <si>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</si>
  <si>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</si>
  <si>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</si>
  <si>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</si>
  <si>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</si>
  <si>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</si>
  <si>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</si>
  <si>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</si>
  <si>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</si>
  <si>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</si>
  <si>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</si>
  <si>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</si>
  <si>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</si>
  <si>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</si>
  <si>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</si>
  <si>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</si>
  <si>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</si>
  <si>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</si>
  <si>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</si>
  <si>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</si>
  <si>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</si>
  <si>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</si>
  <si>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</si>
  <si>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</si>
  <si>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</si>
  <si>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</si>
  <si>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</si>
  <si>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</si>
  <si>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</si>
  <si>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</si>
  <si>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</si>
  <si>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</si>
  <si>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</si>
  <si>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</si>
  <si>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</si>
  <si>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</si>
  <si>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</si>
  <si>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</si>
  <si>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</si>
  <si>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</si>
  <si>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</si>
  <si>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</si>
  <si>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</si>
  <si>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</si>
  <si>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</si>
  <si>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</si>
  <si>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</si>
  <si>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</si>
  <si>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</si>
  <si>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</si>
  <si>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</si>
  <si>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</si>
  <si>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</si>
  <si>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</si>
  <si>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</si>
  <si>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</si>
  <si>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</si>
  <si>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</si>
  <si>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</si>
  <si>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</si>
  <si>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</si>
  <si>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</si>
  <si>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</si>
  <si>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</si>
  <si>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</si>
  <si>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</si>
  <si>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</si>
  <si>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</si>
  <si>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</si>
  <si>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</si>
  <si>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</si>
  <si>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</si>
  <si>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</si>
  <si>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</si>
  <si>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</si>
  <si>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</si>
  <si>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</si>
  <si>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</si>
  <si>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</si>
  <si>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</si>
  <si>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</si>
  <si>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</si>
  <si>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</si>
  <si>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</si>
  <si>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</si>
  <si>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</si>
  <si>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</si>
  <si>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</si>
  <si>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</si>
  <si>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</si>
  <si>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</si>
  <si>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</si>
  <si>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</si>
  <si>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</si>
  <si>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</si>
  <si>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</si>
  <si>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</si>
  <si>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</si>
  <si>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</si>
  <si>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</si>
  <si>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</si>
  <si>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</si>
  <si>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</si>
  <si>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</si>
  <si>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</si>
  <si>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</si>
  <si>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</si>
  <si>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</si>
  <si>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</si>
  <si>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</si>
  <si>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</si>
  <si>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</si>
  <si>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</si>
  <si>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</si>
  <si>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</si>
  <si>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</si>
  <si>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</si>
  <si>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</si>
  <si>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</si>
  <si>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</si>
  <si>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</si>
  <si>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</si>
  <si>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</si>
  <si>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</si>
  <si>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</si>
  <si>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</si>
  <si>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</si>
  <si>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</si>
  <si>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</si>
  <si>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</si>
  <si>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</si>
  <si>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</si>
  <si>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</si>
  <si>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</si>
  <si>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</si>
  <si>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</si>
  <si>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</si>
  <si>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</si>
  <si>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</si>
  <si>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</si>
  <si>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</si>
  <si>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</si>
  <si>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</si>
  <si>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</si>
  <si>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</si>
  <si>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</si>
  <si>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</si>
  <si>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</si>
  <si>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</si>
  <si>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</si>
  <si>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</si>
  <si>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</si>
  <si>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</si>
  <si>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</si>
  <si>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</si>
  <si>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</si>
  <si>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</si>
  <si>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</si>
  <si>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</si>
  <si>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</si>
  <si>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</si>
  <si>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</si>
  <si>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</si>
  <si>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</si>
  <si>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</si>
  <si>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</si>
  <si>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</si>
  <si>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</si>
  <si>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</si>
  <si>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</si>
  <si>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</si>
  <si>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</si>
  <si>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</si>
  <si>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</si>
  <si>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</si>
  <si>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</si>
  <si>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</si>
  <si>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</si>
  <si>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</si>
  <si>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</si>
  <si>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</si>
  <si>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</si>
  <si>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</si>
  <si>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</si>
  <si>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</si>
  <si>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</si>
  <si>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</si>
  <si>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</si>
  <si>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</si>
  <si>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</si>
  <si>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</si>
  <si>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</si>
  <si>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</si>
  <si>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</si>
  <si>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</si>
  <si>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</si>
  <si>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</si>
  <si>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</si>
  <si>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</si>
  <si>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</si>
  <si>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</si>
  <si>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</si>
  <si>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</si>
  <si>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</si>
  <si>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</si>
  <si>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</si>
  <si>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</si>
  <si>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</si>
  <si>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</si>
  <si>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</si>
  <si>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</si>
  <si>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</si>
  <si>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</si>
  <si>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</si>
  <si>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</si>
  <si>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</si>
  <si>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</si>
  <si>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</si>
  <si>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</si>
  <si>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</si>
  <si>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</si>
  <si>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</si>
  <si>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</si>
  <si>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</si>
  <si>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</si>
  <si>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</si>
  <si>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</si>
  <si>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</si>
  <si>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</si>
  <si>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</si>
  <si>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</si>
  <si>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</si>
  <si>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</si>
  <si>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</si>
  <si>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</si>
  <si>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</si>
  <si>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</si>
  <si>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</si>
  <si>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</si>
  <si>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</si>
  <si>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</si>
  <si>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</si>
  <si>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</si>
  <si>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</si>
  <si>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</si>
  <si>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</si>
  <si>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</si>
  <si>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</si>
  <si>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</si>
  <si>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</si>
  <si>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</si>
  <si>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</si>
  <si>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</si>
  <si>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</si>
  <si>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</si>
  <si>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</si>
  <si>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</si>
  <si>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</si>
  <si>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</si>
  <si>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</si>
  <si>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</si>
  <si>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</si>
  <si>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</si>
  <si>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</si>
  <si>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</si>
  <si>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</si>
  <si>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</si>
  <si>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</si>
  <si>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</si>
  <si>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</si>
  <si>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</si>
  <si>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</si>
  <si>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</si>
  <si>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</si>
  <si>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</si>
  <si>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</si>
  <si>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</si>
  <si>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</si>
  <si>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</si>
  <si>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</si>
  <si>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</si>
  <si>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</si>
  <si>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</si>
  <si>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</si>
  <si>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</si>
  <si>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</si>
  <si>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</si>
  <si>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</si>
  <si>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</si>
  <si>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</si>
  <si>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</si>
  <si>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</si>
  <si>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</si>
  <si>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</si>
  <si>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</si>
  <si>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</si>
  <si>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</si>
  <si>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</si>
  <si>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</si>
  <si>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</si>
  <si>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</si>
  <si>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</si>
  <si>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</si>
  <si>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</si>
  <si>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</si>
  <si>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</si>
  <si>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</si>
  <si>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</si>
  <si>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</si>
  <si>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</si>
  <si>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</si>
  <si>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</si>
  <si>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</si>
  <si>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</si>
  <si>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</si>
  <si>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</si>
  <si>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</si>
  <si>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</si>
  <si>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</si>
  <si>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</si>
  <si>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</si>
  <si>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</si>
  <si>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</si>
  <si>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</si>
  <si>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</si>
  <si>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</si>
  <si>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</si>
  <si>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</si>
  <si>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</si>
  <si>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</si>
  <si>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</si>
  <si>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</si>
  <si>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</si>
  <si>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</si>
  <si>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</si>
  <si>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</si>
  <si>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</si>
  <si>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</si>
  <si>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</si>
  <si>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</si>
  <si>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</si>
  <si>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</si>
  <si>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</si>
  <si>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</si>
  <si>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</si>
  <si>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</si>
  <si>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</si>
  <si>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</si>
  <si>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</si>
  <si>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</si>
  <si>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</si>
  <si>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</si>
  <si>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</si>
  <si>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</si>
  <si>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</si>
  <si>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</si>
  <si>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</si>
  <si>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</si>
  <si>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</si>
  <si>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</si>
  <si>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</si>
  <si>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</si>
  <si>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</si>
  <si>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</si>
  <si>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</si>
  <si>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</si>
  <si>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</si>
  <si>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</si>
  <si>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</si>
  <si>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</si>
  <si>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</si>
  <si>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</si>
  <si>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</si>
  <si>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</si>
  <si>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</si>
  <si>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</si>
  <si>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</si>
  <si>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</si>
  <si>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</si>
  <si>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</si>
  <si>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</si>
  <si>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</si>
  <si>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</si>
  <si>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</si>
  <si>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</si>
  <si>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</si>
  <si>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</si>
  <si>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</si>
  <si>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</si>
  <si>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</si>
  <si>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</si>
  <si>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</si>
  <si>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</si>
  <si>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</si>
  <si>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</si>
  <si>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</si>
  <si>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</si>
  <si>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</si>
  <si>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</si>
  <si>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</si>
  <si>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</si>
  <si>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</si>
  <si>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</si>
  <si>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</si>
  <si>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</si>
  <si>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</si>
  <si>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</si>
  <si>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</si>
  <si>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</si>
  <si>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</si>
  <si>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</si>
  <si>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</si>
  <si>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</si>
  <si>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</si>
  <si>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</si>
  <si>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</si>
  <si>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</si>
  <si>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</si>
  <si>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</si>
  <si>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</si>
  <si>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</si>
  <si>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</si>
  <si>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</si>
  <si>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</si>
  <si>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</si>
  <si>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</si>
  <si>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</si>
  <si>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</si>
  <si>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</si>
  <si>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</si>
  <si>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</si>
  <si>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</si>
  <si>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</si>
  <si>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</si>
  <si>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</si>
  <si>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</si>
  <si>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</si>
  <si>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</si>
  <si>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</si>
  <si>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</si>
  <si>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</si>
  <si>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</si>
  <si>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</si>
  <si>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</si>
  <si>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</si>
  <si>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</si>
  <si>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</si>
  <si>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</si>
  <si>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</si>
  <si>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</si>
  <si>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</si>
  <si>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</si>
  <si>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</si>
  <si>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</si>
  <si>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</si>
  <si>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</si>
  <si>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</si>
  <si>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</si>
  <si>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</si>
  <si>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</si>
  <si>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</si>
  <si>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</si>
  <si>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</si>
  <si>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</si>
  <si>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</si>
  <si>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</si>
  <si>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</si>
  <si>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</si>
  <si>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</si>
  <si>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</si>
  <si>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</si>
  <si>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</si>
  <si>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</si>
  <si>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</si>
  <si>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</si>
  <si>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</si>
  <si>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</si>
  <si>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</si>
  <si>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</si>
  <si>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</si>
  <si>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</si>
  <si>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</si>
  <si>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</si>
  <si>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</si>
  <si>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</si>
  <si>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</si>
  <si>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</si>
  <si>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</si>
  <si>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</si>
  <si>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</si>
  <si>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</si>
  <si>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</si>
  <si>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</si>
  <si>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</si>
  <si>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</si>
  <si>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</si>
  <si>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</si>
  <si>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</si>
  <si>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</si>
  <si>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</si>
  <si>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</si>
  <si>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</si>
  <si>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</si>
  <si>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</si>
  <si>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</si>
  <si>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</si>
  <si>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</si>
  <si>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</si>
  <si>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</si>
  <si>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</si>
  <si>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</si>
  <si>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</si>
  <si>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</si>
  <si>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</si>
  <si>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</si>
  <si>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</si>
  <si>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</si>
  <si>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</si>
  <si>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</si>
  <si>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</si>
  <si>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</si>
  <si>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</si>
  <si>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</si>
  <si>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</si>
  <si>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</si>
  <si>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</si>
  <si>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</si>
  <si>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</si>
  <si>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</si>
  <si>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</si>
  <si>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</si>
  <si>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</si>
  <si>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</si>
  <si>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</si>
  <si>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</si>
  <si>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</si>
  <si>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</si>
  <si>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</si>
  <si>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</si>
  <si>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</si>
  <si>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</si>
  <si>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</si>
  <si>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</si>
  <si>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</si>
  <si>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</si>
  <si>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</si>
  <si>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</si>
  <si>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</si>
  <si>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</si>
  <si>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</si>
  <si>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</si>
  <si>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</si>
  <si>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</si>
  <si>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</si>
  <si>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</si>
  <si>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</si>
  <si>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</si>
  <si>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</si>
  <si>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</si>
  <si>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</si>
  <si>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</si>
  <si>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</si>
  <si>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</si>
  <si>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</si>
  <si>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</si>
  <si>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</si>
  <si>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</si>
  <si>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</si>
  <si>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</si>
  <si>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</si>
  <si>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</si>
  <si>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</si>
  <si>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</si>
  <si>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</si>
  <si>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</si>
  <si>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</si>
  <si>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</si>
  <si>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</si>
  <si>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</si>
  <si>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</si>
  <si>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</si>
  <si>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</si>
  <si>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</si>
  <si>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</si>
  <si>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</si>
  <si>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</si>
  <si>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</si>
  <si>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</si>
  <si>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</si>
  <si>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</si>
  <si>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</si>
  <si>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</si>
  <si>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</si>
  <si>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</si>
  <si>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</si>
  <si>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</si>
  <si>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</si>
  <si>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</si>
  <si>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</si>
  <si>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</si>
  <si>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</si>
  <si>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</si>
  <si>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</si>
  <si>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</si>
  <si>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</si>
  <si>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</si>
  <si>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</si>
  <si>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</si>
  <si>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</si>
  <si>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</si>
  <si>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</si>
  <si>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</si>
  <si>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</si>
  <si>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</si>
  <si>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</si>
  <si>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</si>
  <si>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</si>
  <si>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</si>
  <si>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</si>
  <si>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</si>
  <si>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</si>
  <si>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</si>
  <si>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</si>
  <si>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</si>
  <si>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</si>
  <si>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</si>
  <si>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</si>
  <si>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</si>
  <si>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</si>
  <si>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</si>
  <si>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</si>
  <si>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</si>
  <si>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</si>
  <si>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</si>
  <si>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</si>
  <si>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</si>
  <si>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</si>
  <si>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</si>
  <si>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</si>
  <si>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</si>
  <si>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</si>
  <si>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</si>
  <si>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</si>
  <si>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</si>
  <si>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</si>
  <si>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</si>
  <si>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</si>
  <si>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</si>
  <si>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</si>
  <si>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</si>
  <si>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</si>
  <si>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</si>
  <si>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</si>
  <si>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</si>
  <si>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</si>
  <si>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</si>
  <si>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</si>
  <si>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</si>
  <si>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</si>
  <si>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</si>
  <si>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</si>
  <si>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</si>
  <si>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</si>
  <si>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</si>
  <si>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</si>
  <si>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</si>
  <si>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</si>
  <si>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</si>
  <si>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</si>
  <si>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</si>
  <si>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</si>
  <si>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</si>
  <si>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</si>
  <si>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</si>
  <si>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</si>
  <si>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</si>
  <si>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</si>
  <si>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</si>
  <si>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</si>
  <si>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</si>
  <si>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</si>
  <si>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</si>
  <si>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</si>
  <si>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</si>
  <si>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</si>
  <si>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</si>
  <si>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</si>
  <si>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</si>
  <si>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</si>
  <si>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</si>
  <si>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</si>
  <si>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</si>
  <si>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</si>
  <si>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</si>
  <si>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</si>
  <si>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</si>
  <si>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</si>
  <si>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</si>
  <si>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</si>
  <si>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</si>
  <si>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</si>
  <si>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</si>
  <si>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</si>
  <si>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</si>
  <si>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</si>
  <si>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</si>
  <si>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</si>
  <si>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</si>
  <si>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</si>
  <si>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</si>
  <si>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</si>
  <si>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</si>
  <si>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</si>
  <si>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</si>
  <si>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</si>
  <si>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</si>
  <si>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</si>
  <si>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</si>
  <si>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</si>
  <si>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</si>
  <si>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</si>
  <si>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</si>
  <si>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</si>
  <si>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</si>
  <si>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</si>
  <si>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</si>
  <si>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</si>
  <si>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</si>
  <si>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</si>
  <si>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</si>
  <si>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</si>
  <si>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</si>
  <si>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</si>
  <si>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</si>
  <si>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</si>
  <si>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</si>
  <si>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</si>
  <si>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</si>
  <si>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</si>
  <si>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</si>
  <si>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</si>
  <si>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</si>
  <si>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</si>
  <si>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</si>
  <si>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</si>
  <si>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</si>
  <si>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</si>
  <si>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</si>
  <si>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</si>
  <si>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</si>
  <si>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</si>
  <si>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</si>
  <si>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</si>
  <si>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</si>
  <si>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</si>
  <si>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</si>
  <si>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</si>
  <si>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</si>
  <si>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</si>
  <si>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</si>
  <si>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</si>
  <si>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</si>
  <si>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</si>
  <si>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</si>
  <si>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</si>
  <si>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</si>
  <si>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</si>
  <si>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</si>
  <si>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</si>
  <si>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</si>
  <si>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</si>
  <si>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</si>
  <si>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</si>
  <si>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</si>
  <si>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</si>
  <si>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</si>
  <si>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</si>
  <si>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</si>
  <si>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</si>
  <si>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</si>
  <si>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</si>
  <si>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</si>
  <si>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</si>
  <si>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</si>
  <si>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</si>
  <si>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</si>
  <si>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</si>
  <si>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</si>
  <si>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</si>
  <si>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</si>
  <si>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</si>
  <si>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</si>
  <si>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</si>
  <si>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</si>
  <si>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</si>
  <si>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</si>
  <si>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</si>
  <si>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</si>
  <si>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</si>
  <si>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</si>
  <si>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</si>
  <si>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</si>
  <si>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</si>
  <si>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</si>
  <si>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</si>
  <si>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</si>
  <si>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</si>
  <si>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</si>
  <si>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</si>
  <si>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</si>
  <si>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</si>
  <si>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</si>
  <si>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</si>
  <si>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</si>
  <si>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</si>
  <si>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</si>
  <si>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</si>
  <si>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</si>
  <si>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</si>
  <si>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</si>
  <si>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</si>
  <si>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</si>
  <si>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</si>
  <si>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</si>
  <si>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</si>
  <si>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</si>
  <si>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</si>
  <si>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</si>
  <si>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</si>
  <si>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</si>
  <si>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</si>
  <si>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</si>
  <si>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</si>
  <si>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</si>
  <si>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</si>
  <si>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</si>
  <si>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</si>
  <si>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</si>
  <si>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</si>
  <si>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</si>
  <si>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</si>
  <si>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</si>
  <si>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</si>
  <si>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</si>
  <si>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</si>
  <si>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</si>
  <si>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</si>
  <si>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</si>
  <si>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</si>
  <si>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</si>
  <si>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</si>
  <si>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</si>
  <si>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</si>
  <si>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</si>
  <si>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</si>
  <si>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</si>
  <si>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</si>
  <si>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</si>
  <si>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</si>
  <si>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</si>
  <si>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</si>
  <si>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</si>
  <si>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</si>
  <si>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</si>
  <si>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</si>
  <si>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</si>
  <si>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</si>
  <si>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</si>
  <si>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</si>
  <si>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</si>
  <si>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</si>
  <si>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</si>
  <si>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</si>
  <si>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</si>
  <si>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</si>
  <si>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</si>
  <si>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</si>
  <si>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</si>
  <si>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</si>
  <si>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</si>
  <si>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</si>
  <si>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</si>
  <si>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</si>
  <si>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</si>
  <si>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</si>
  <si>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</si>
  <si>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</si>
  <si>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</si>
  <si>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</si>
  <si>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</si>
  <si>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</si>
  <si>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</si>
  <si>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</si>
  <si>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</si>
  <si>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</si>
  <si>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</si>
  <si>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</si>
  <si>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</si>
  <si>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</si>
  <si>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</si>
  <si>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</si>
  <si>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</si>
  <si>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</si>
  <si>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</si>
  <si>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</si>
  <si>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</si>
  <si>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</si>
  <si>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</si>
  <si>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</si>
  <si>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</si>
  <si>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</si>
  <si>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</si>
  <si>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</si>
  <si>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</si>
  <si>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</si>
  <si>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</si>
  <si>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</si>
  <si>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</si>
  <si>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</si>
  <si>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</si>
  <si>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</si>
  <si>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</si>
  <si>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</si>
  <si>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</si>
  <si>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</si>
  <si>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</si>
  <si>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</si>
  <si>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</si>
  <si>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</si>
  <si>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</si>
  <si>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</si>
  <si>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</si>
  <si>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</si>
  <si>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</si>
  <si>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</si>
  <si>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</si>
  <si>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</si>
  <si>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</si>
  <si>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</si>
  <si>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</si>
  <si>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</si>
  <si>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</si>
  <si>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</si>
  <si>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</si>
  <si>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</si>
  <si>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</si>
  <si>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</si>
  <si>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</si>
  <si>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</si>
  <si>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</si>
  <si>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</si>
  <si>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</si>
  <si>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</si>
  <si>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</si>
  <si>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</si>
  <si>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</si>
  <si>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</si>
  <si>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</si>
  <si>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</si>
  <si>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</si>
  <si>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</si>
  <si>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</si>
  <si>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</si>
  <si>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</si>
  <si>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</si>
  <si>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</si>
  <si>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</si>
  <si>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</si>
  <si>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</si>
  <si>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</si>
  <si>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</si>
  <si>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</si>
  <si>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</si>
  <si>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</si>
  <si>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</si>
  <si>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</si>
  <si>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</si>
  <si>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</si>
  <si>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</si>
  <si>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</si>
  <si>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</si>
  <si>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</si>
  <si>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</si>
  <si>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</si>
  <si>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</si>
  <si>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</si>
  <si>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</si>
  <si>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</si>
  <si>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</si>
  <si>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</si>
  <si>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</si>
  <si>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</si>
  <si>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</si>
  <si>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</si>
  <si>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</si>
  <si>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</si>
  <si>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</si>
  <si>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</si>
  <si>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</si>
  <si>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</si>
  <si>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</si>
  <si>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</si>
  <si>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</si>
  <si>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</si>
  <si>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</si>
  <si>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</si>
  <si>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</si>
  <si>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</si>
  <si>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</si>
  <si>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</si>
  <si>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</si>
  <si>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</si>
  <si>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</si>
  <si>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</si>
  <si>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</si>
  <si>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</si>
  <si>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</si>
  <si>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</si>
  <si>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</si>
  <si>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</si>
  <si>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</si>
  <si>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</si>
  <si>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</si>
  <si>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</si>
  <si>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</si>
  <si>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</si>
  <si>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</si>
  <si>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</si>
  <si>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</si>
  <si>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</si>
  <si>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</si>
  <si>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</si>
  <si>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</si>
  <si>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</si>
  <si>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</si>
  <si>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</si>
  <si>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</si>
  <si>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</si>
  <si>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</si>
  <si>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</si>
  <si>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</si>
  <si>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</si>
  <si>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</si>
  <si>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</si>
  <si>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</si>
  <si>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</si>
  <si>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</si>
  <si>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</si>
  <si>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</si>
  <si>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</si>
  <si>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</si>
  <si>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</si>
  <si>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</si>
  <si>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</si>
  <si>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</si>
  <si>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</si>
  <si>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</si>
  <si>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</si>
  <si>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</si>
  <si>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</si>
  <si>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</si>
  <si>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</si>
  <si>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</si>
  <si>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</si>
  <si>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</si>
  <si>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</si>
  <si>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</si>
  <si>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</si>
  <si>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</si>
  <si>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</si>
  <si>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</si>
  <si>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</si>
  <si>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</si>
  <si>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</si>
  <si>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</si>
  <si>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</si>
  <si>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</si>
  <si>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</si>
  <si>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</si>
  <si>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</si>
  <si>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</si>
  <si>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</si>
  <si>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</si>
  <si>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</si>
  <si>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</si>
  <si>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</si>
  <si>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</si>
  <si>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</si>
  <si>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</si>
  <si>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</si>
  <si>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</si>
  <si>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</si>
  <si>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</si>
  <si>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</si>
  <si>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</si>
  <si>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</si>
  <si>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</si>
  <si>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</si>
  <si>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</si>
  <si>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</si>
  <si>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</si>
  <si>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</si>
  <si>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</si>
  <si>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</si>
  <si>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</si>
  <si>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</si>
  <si>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</si>
  <si>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</si>
  <si>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</si>
  <si>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</si>
  <si>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</si>
  <si>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</si>
  <si>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</si>
  <si>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</si>
  <si>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</si>
  <si>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</si>
  <si>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</si>
  <si>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</si>
  <si>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</si>
  <si>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</si>
  <si>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</si>
  <si>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</si>
  <si>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</si>
  <si>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</si>
  <si>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</si>
  <si>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</si>
  <si>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</si>
  <si>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</si>
  <si>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</si>
  <si>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</si>
  <si>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</si>
  <si>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</si>
  <si>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</si>
  <si>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</si>
  <si>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</si>
  <si>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</si>
  <si>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</si>
  <si>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</si>
  <si>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</si>
  <si>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</si>
  <si>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</si>
  <si>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</si>
  <si>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</si>
  <si>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</si>
  <si>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</si>
  <si>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</si>
  <si>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</si>
  <si>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</si>
  <si>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</si>
  <si>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</si>
  <si>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</si>
  <si>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</si>
  <si>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</si>
  <si>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</si>
  <si>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</si>
  <si>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</si>
  <si>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</si>
  <si>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</si>
  <si>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</si>
  <si>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</si>
  <si>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</si>
  <si>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</si>
  <si>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</si>
  <si>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</si>
  <si>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</si>
  <si>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</si>
  <si>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</si>
  <si>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</si>
  <si>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</si>
  <si>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</si>
  <si>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</si>
  <si>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</si>
  <si>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</si>
  <si>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</si>
  <si>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</si>
  <si>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</si>
  <si>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</si>
  <si>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</si>
  <si>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</si>
  <si>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</si>
  <si>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</si>
  <si>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</si>
  <si>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</si>
  <si>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</si>
  <si>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</si>
  <si>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</si>
  <si>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</si>
  <si>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</si>
  <si>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</si>
  <si>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</si>
  <si>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</si>
  <si>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</si>
  <si>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</si>
  <si>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</si>
  <si>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</si>
  <si>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</si>
  <si>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</si>
  <si>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</si>
  <si>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</si>
  <si>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</si>
  <si>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</si>
  <si>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</si>
  <si>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</si>
  <si>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</si>
  <si>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</si>
  <si>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</si>
  <si>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</si>
  <si>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</si>
  <si>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</si>
  <si>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</si>
  <si>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</si>
  <si>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</si>
  <si>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</si>
  <si>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</si>
  <si>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</si>
  <si>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</si>
  <si>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</si>
  <si>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</si>
  <si>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</si>
  <si>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</si>
  <si>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</si>
  <si>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</si>
  <si>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</si>
  <si>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</si>
  <si>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</si>
  <si>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</si>
  <si>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</si>
  <si>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</si>
  <si>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</si>
  <si>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</si>
  <si>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</si>
  <si>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</si>
  <si>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</si>
  <si>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</si>
  <si>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</si>
  <si>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</si>
  <si>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</si>
  <si>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</si>
  <si>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</si>
  <si>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</si>
  <si>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</si>
  <si>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</si>
  <si>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</si>
  <si>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</si>
  <si>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</si>
  <si>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</si>
  <si>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</si>
  <si>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</si>
  <si>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</si>
  <si>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</si>
  <si>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</si>
  <si>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</si>
  <si>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</si>
  <si>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</si>
  <si>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</si>
  <si>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</si>
  <si>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</si>
  <si>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</si>
  <si>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</si>
  <si>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</si>
  <si>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</si>
  <si>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</si>
  <si>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</si>
  <si>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</si>
  <si>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</si>
  <si>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</si>
  <si>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</si>
  <si>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</si>
  <si>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</si>
  <si>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</si>
  <si>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</si>
  <si>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</si>
  <si>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</si>
  <si>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</si>
  <si>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</si>
  <si>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</si>
  <si>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</si>
  <si>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</si>
  <si>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</si>
  <si>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</si>
  <si>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</si>
  <si>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</si>
  <si>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</si>
  <si>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</si>
  <si>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</si>
  <si>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</si>
  <si>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</si>
  <si>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</si>
  <si>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</si>
  <si>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</si>
  <si>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</si>
  <si>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</si>
  <si>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</si>
  <si>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</si>
  <si>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</si>
  <si>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</si>
  <si>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</si>
  <si>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</si>
  <si>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</si>
  <si>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</si>
  <si>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</si>
  <si>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</si>
  <si>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</si>
  <si>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</si>
  <si>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</si>
  <si>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</si>
  <si>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</si>
  <si>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</si>
  <si>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</si>
  <si>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</si>
  <si>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</si>
  <si>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</si>
  <si>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</si>
  <si>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</si>
  <si>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</si>
  <si>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</si>
  <si>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</si>
  <si>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</si>
  <si>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</si>
  <si>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</si>
  <si>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</si>
  <si>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</si>
  <si>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</si>
  <si>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</si>
  <si>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</si>
  <si>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</si>
  <si>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</si>
  <si>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</si>
  <si>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</si>
  <si>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</si>
  <si>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</si>
  <si>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</si>
  <si>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</si>
  <si>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</si>
  <si>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</si>
  <si>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</si>
  <si>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</si>
  <si>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</si>
  <si>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</si>
  <si>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</si>
  <si>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</si>
  <si>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</si>
  <si>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</si>
  <si>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</si>
  <si>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</si>
  <si>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</si>
  <si>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</si>
  <si>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</si>
  <si>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</si>
  <si>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</si>
  <si>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</si>
  <si>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</si>
  <si>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</si>
  <si>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</si>
  <si>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</si>
  <si>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</si>
  <si>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</si>
  <si>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</si>
  <si>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</si>
  <si>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</si>
  <si>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</si>
  <si>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</si>
  <si>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</si>
  <si>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</si>
  <si>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</si>
  <si>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</si>
  <si>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</si>
  <si>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</si>
  <si>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</si>
  <si>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</si>
  <si>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</si>
  <si>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</si>
  <si>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</si>
  <si>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</si>
  <si>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</si>
  <si>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</si>
  <si>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</si>
  <si>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</si>
  <si>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</si>
  <si>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</si>
  <si>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</si>
  <si>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</si>
  <si>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</si>
  <si>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</si>
  <si>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</si>
  <si>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</si>
  <si>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</si>
  <si>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</si>
  <si>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</si>
  <si>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</si>
  <si>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</si>
  <si>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</si>
  <si>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</si>
  <si>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</si>
  <si>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</si>
  <si>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</si>
  <si>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</si>
  <si>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</si>
  <si>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</si>
  <si>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</si>
  <si>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</si>
  <si>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</si>
  <si>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</si>
  <si>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</si>
  <si>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</si>
  <si>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</si>
  <si>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</si>
  <si>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</si>
  <si>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</si>
  <si>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</si>
  <si>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</si>
  <si>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</si>
  <si>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</si>
  <si>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</si>
  <si>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</si>
  <si>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</si>
  <si>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</si>
  <si>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</si>
  <si>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</si>
  <si>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</si>
  <si>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</si>
  <si>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</si>
  <si>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</si>
  <si>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</si>
  <si>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</si>
  <si>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</si>
  <si>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</si>
  <si>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</si>
  <si>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</si>
  <si>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</si>
  <si>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</si>
  <si>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</si>
  <si>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</si>
  <si>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</si>
  <si>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</si>
  <si>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</si>
  <si>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</si>
  <si>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</si>
  <si>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</si>
  <si>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</si>
  <si>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</si>
  <si>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</si>
  <si>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</si>
  <si>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</si>
  <si>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</si>
  <si>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</si>
  <si>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</si>
  <si>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</si>
  <si>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</si>
  <si>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</si>
  <si>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</si>
  <si>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</si>
  <si>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</si>
  <si>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</si>
  <si>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</si>
  <si>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</si>
  <si>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</si>
  <si>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</si>
  <si>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</si>
  <si>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</si>
  <si>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</si>
  <si>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</si>
  <si>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</si>
  <si>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</si>
  <si>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</si>
  <si>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</si>
  <si>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</si>
  <si>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</si>
  <si>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</si>
  <si>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</si>
  <si>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</si>
  <si>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</si>
  <si>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</si>
  <si>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</si>
  <si>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</si>
  <si>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</si>
  <si>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</si>
  <si>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</si>
  <si>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</si>
  <si>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</si>
  <si>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</si>
  <si>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</si>
  <si>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</si>
  <si>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</si>
  <si>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</si>
  <si>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</si>
  <si>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</si>
  <si>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</si>
  <si>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</si>
  <si>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</si>
  <si>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</si>
  <si>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</si>
  <si>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</si>
  <si>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</si>
  <si>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</si>
  <si>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</si>
  <si>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</si>
  <si>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</si>
  <si>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</si>
  <si>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</si>
  <si>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</si>
  <si>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</si>
  <si>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</si>
  <si>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</si>
  <si>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</si>
  <si>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</si>
  <si>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</si>
  <si>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</si>
  <si>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</si>
  <si>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</si>
  <si>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</si>
  <si>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</si>
  <si>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</si>
  <si>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</si>
  <si>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</si>
  <si>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</si>
  <si>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</si>
  <si>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</si>
  <si>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</si>
  <si>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</si>
  <si>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</si>
  <si>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</si>
  <si>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</si>
  <si>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</si>
  <si>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</si>
  <si>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</si>
  <si>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</si>
  <si>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</si>
  <si>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</si>
  <si>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</si>
  <si>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</si>
  <si>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</si>
  <si>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</si>
  <si>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</si>
  <si>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</si>
  <si>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</si>
  <si>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</si>
  <si>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</si>
  <si>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</si>
  <si>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</si>
  <si>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</si>
  <si>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</si>
  <si>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</si>
  <si>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</si>
  <si>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</si>
  <si>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</si>
  <si>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</si>
  <si>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</si>
  <si>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</si>
  <si>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</si>
  <si>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</si>
  <si>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</si>
  <si>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</si>
  <si>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</si>
  <si>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</si>
  <si>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</si>
  <si>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</si>
  <si>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</si>
  <si>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</si>
  <si>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</si>
  <si>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</si>
  <si>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</si>
  <si>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</si>
  <si>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</si>
  <si>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</si>
  <si>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</si>
  <si>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</si>
  <si>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</si>
  <si>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</si>
  <si>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</si>
  <si>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</si>
  <si>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</si>
  <si>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</si>
  <si>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</si>
  <si>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</si>
  <si>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</si>
  <si>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</si>
  <si>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</si>
  <si>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</si>
  <si>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</si>
  <si>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</si>
  <si>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</si>
  <si>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</si>
  <si>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</si>
  <si>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</si>
  <si>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</si>
  <si>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</si>
  <si>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</si>
  <si>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</si>
  <si>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</si>
  <si>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</si>
  <si>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</si>
  <si>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</si>
  <si>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</si>
  <si>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</si>
  <si>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</si>
  <si>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</si>
  <si>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</si>
  <si>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</si>
  <si>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</si>
  <si>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</si>
  <si>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</si>
  <si>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</si>
  <si>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</si>
  <si>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</si>
  <si>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</si>
  <si>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</si>
  <si>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</si>
  <si>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</si>
  <si>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</si>
  <si>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</si>
  <si>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</si>
  <si>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</si>
  <si>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</si>
  <si>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</si>
  <si>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</si>
  <si>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</si>
  <si>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</si>
  <si>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</si>
  <si>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</si>
  <si>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</si>
  <si>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</si>
  <si>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</si>
  <si>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</si>
  <si>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</si>
  <si>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</si>
  <si>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</si>
  <si>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</si>
  <si>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</si>
  <si>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</si>
  <si>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</si>
  <si>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</si>
  <si>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</si>
  <si>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</si>
  <si>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</si>
  <si>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</si>
  <si>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</si>
  <si>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</si>
  <si>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</si>
  <si>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</si>
  <si>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</si>
  <si>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</si>
  <si>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</si>
  <si>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</si>
  <si>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</si>
  <si>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</si>
  <si>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</si>
  <si>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</si>
  <si>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</si>
  <si>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</si>
  <si>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</si>
  <si>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</si>
  <si>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</si>
  <si>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</si>
  <si>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</si>
  <si>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</si>
  <si>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</si>
  <si>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</si>
  <si>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</si>
  <si>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</si>
  <si>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</si>
  <si>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</si>
  <si>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</si>
  <si>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</si>
  <si>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</si>
  <si>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</si>
  <si>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</si>
  <si>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</si>
  <si>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</si>
  <si>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</si>
  <si>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</si>
  <si>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</si>
  <si>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</si>
  <si>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</si>
  <si>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</si>
  <si>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</si>
  <si>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</si>
  <si>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</si>
  <si>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</si>
  <si>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</si>
  <si>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</si>
  <si>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</si>
  <si>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</si>
  <si>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</si>
  <si>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</si>
  <si>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</si>
  <si>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</si>
  <si>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</si>
  <si>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</si>
  <si>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</si>
  <si>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</si>
  <si>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</si>
  <si>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</si>
  <si>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</si>
  <si>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</si>
  <si>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</si>
  <si>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</si>
  <si>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</si>
  <si>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</si>
  <si>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</si>
  <si>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</si>
  <si>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</si>
  <si>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</si>
  <si>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</si>
  <si>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</si>
  <si>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</si>
  <si>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</si>
  <si>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</si>
  <si>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</si>
  <si>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</si>
  <si>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</si>
  <si>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</si>
  <si>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</si>
  <si>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</si>
  <si>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</si>
  <si>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</si>
  <si>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</si>
  <si>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</si>
  <si>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</si>
  <si>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</si>
  <si>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</si>
  <si>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</si>
  <si>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</si>
  <si>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</si>
  <si>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</si>
  <si>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</si>
  <si>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</si>
  <si>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</si>
  <si>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</si>
  <si>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</si>
  <si>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</si>
  <si>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</si>
  <si>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</si>
  <si>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</si>
  <si>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</si>
  <si>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</si>
  <si>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</si>
  <si>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</si>
  <si>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</si>
  <si>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</si>
  <si>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</si>
  <si>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</si>
  <si>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</si>
  <si>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</si>
  <si>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</si>
  <si>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</si>
  <si>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</si>
  <si>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</si>
  <si>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</si>
  <si>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</si>
  <si>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</si>
  <si>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</si>
  <si>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</si>
  <si>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</si>
  <si>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</si>
  <si>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</si>
  <si>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</si>
  <si>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</si>
  <si>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</si>
  <si>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</si>
  <si>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</si>
  <si>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</si>
  <si>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</si>
  <si>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</si>
  <si>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</si>
  <si>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</si>
  <si>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</si>
  <si>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</si>
  <si>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</si>
  <si>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</si>
  <si>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</si>
  <si>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</si>
  <si>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</si>
  <si>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</si>
  <si>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</si>
  <si>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</si>
  <si>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</si>
  <si>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</si>
  <si>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</si>
  <si>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</si>
  <si>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</si>
  <si>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</si>
  <si>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</si>
  <si>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</si>
  <si>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</si>
  <si>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</si>
  <si>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</si>
  <si>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</si>
  <si>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</si>
  <si>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</si>
  <si>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</si>
  <si>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</si>
  <si>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</si>
  <si>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</si>
  <si>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</si>
  <si>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</si>
  <si>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</si>
  <si>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</si>
  <si>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</si>
  <si>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</si>
  <si>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</si>
  <si>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</si>
  <si>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</si>
  <si>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</si>
  <si>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</si>
  <si>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</si>
  <si>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</si>
  <si>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</si>
  <si>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</si>
  <si>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</si>
  <si>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</si>
  <si>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</si>
  <si>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</si>
  <si>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</si>
  <si>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</si>
  <si>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</si>
  <si>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</si>
  <si>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</si>
  <si>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</si>
  <si>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</si>
  <si>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</si>
  <si>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</si>
  <si>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</si>
  <si>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</si>
  <si>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</si>
  <si>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</si>
  <si>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</si>
  <si>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</si>
  <si>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</si>
  <si>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</si>
  <si>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</si>
  <si>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</si>
  <si>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</si>
  <si>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</si>
  <si>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</si>
  <si>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</si>
  <si>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</si>
  <si>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</si>
  <si>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</si>
  <si>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</si>
  <si>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</si>
  <si>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</si>
  <si>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</si>
  <si>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</si>
  <si>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</si>
  <si>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</si>
  <si>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</si>
  <si>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</si>
  <si>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</si>
  <si>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</si>
  <si>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</si>
  <si>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</si>
  <si>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</si>
  <si>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</si>
  <si>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</si>
  <si>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</si>
  <si>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</si>
  <si>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</si>
  <si>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</si>
  <si>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</si>
  <si>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</si>
  <si>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</si>
  <si>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</si>
  <si>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</si>
  <si>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</si>
  <si>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</si>
  <si>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</si>
  <si>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</si>
  <si>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</si>
  <si>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</si>
  <si>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</si>
  <si>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</si>
  <si>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</si>
  <si>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</si>
  <si>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</si>
  <si>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</si>
  <si>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</si>
  <si>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</si>
  <si>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</si>
  <si>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</si>
  <si>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</si>
  <si>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</si>
  <si>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</si>
  <si>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</si>
  <si>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</si>
  <si>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</si>
  <si>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</si>
  <si>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</si>
  <si>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</si>
  <si>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</si>
  <si>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</si>
  <si>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</si>
  <si>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</si>
  <si>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</si>
  <si>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</si>
  <si>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</si>
  <si>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</si>
  <si>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</si>
  <si>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</si>
  <si>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</si>
  <si>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</si>
  <si>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</si>
  <si>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</si>
  <si>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</si>
  <si>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</si>
  <si>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</si>
  <si>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</si>
  <si>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</si>
  <si>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</si>
  <si>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</si>
  <si>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</si>
  <si>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</si>
  <si>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</si>
  <si>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</si>
  <si>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</si>
  <si>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</si>
  <si>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</si>
  <si>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</si>
  <si>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</si>
  <si>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</si>
  <si>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</si>
  <si>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</si>
  <si>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</si>
  <si>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</si>
  <si>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</si>
  <si>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</si>
  <si>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</si>
  <si>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</si>
  <si>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</si>
  <si>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</si>
  <si>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</si>
  <si>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</si>
  <si>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</si>
  <si>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</si>
  <si>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</si>
  <si>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</si>
  <si>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</si>
  <si>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</si>
  <si>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</si>
  <si>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</si>
  <si>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</si>
  <si>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</si>
  <si>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</si>
  <si>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</si>
  <si>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</si>
  <si>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</si>
  <si>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</si>
  <si>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</si>
  <si>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</si>
  <si>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</si>
  <si>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</si>
  <si>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</si>
  <si>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</si>
  <si>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</si>
  <si>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</si>
  <si>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</si>
  <si>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</si>
  <si>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</si>
  <si>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</si>
  <si>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</si>
  <si>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</si>
  <si>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</si>
  <si>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</si>
  <si>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</si>
  <si>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</si>
  <si>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</si>
  <si>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</si>
  <si>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</si>
  <si>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</si>
  <si>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</si>
  <si>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</si>
  <si>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</si>
  <si>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</si>
  <si>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</si>
  <si>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</si>
  <si>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</si>
  <si>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</si>
  <si>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</si>
  <si>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</si>
  <si>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</si>
  <si>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</si>
  <si>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</si>
  <si>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</si>
  <si>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</si>
  <si>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</si>
  <si>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</si>
  <si>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</si>
  <si>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</si>
  <si>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</si>
  <si>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</si>
  <si>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</si>
  <si>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</si>
  <si>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</si>
  <si>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</si>
  <si>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</si>
  <si>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</si>
  <si>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</si>
  <si>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</si>
  <si>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</si>
  <si>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</si>
  <si>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</si>
  <si>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</si>
  <si>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</si>
  <si>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</si>
  <si>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</si>
  <si>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</si>
  <si>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</si>
  <si>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</si>
  <si>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</si>
  <si>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</si>
  <si>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</si>
  <si>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</si>
  <si>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</si>
  <si>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</si>
  <si>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</si>
  <si>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</si>
  <si>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</si>
  <si>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</si>
  <si>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</si>
  <si>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</si>
  <si>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</si>
  <si>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</si>
  <si>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</si>
  <si>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</si>
  <si>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</si>
  <si>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</si>
  <si>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</si>
  <si>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</si>
  <si>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</si>
  <si>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</si>
  <si>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</si>
  <si>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</si>
  <si>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</si>
  <si>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</si>
  <si>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</si>
  <si>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</si>
  <si>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</si>
  <si>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</si>
  <si>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</si>
  <si>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</si>
  <si>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</si>
  <si>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</si>
  <si>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</si>
  <si>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</si>
  <si>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</si>
  <si>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</si>
  <si>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</si>
  <si>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</si>
  <si>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</si>
  <si>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</si>
  <si>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</si>
  <si>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</si>
  <si>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</si>
  <si>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</si>
  <si>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</si>
  <si>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</si>
  <si>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</si>
  <si>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</si>
  <si>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</si>
  <si>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</si>
  <si>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</si>
  <si>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</si>
  <si>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</si>
  <si>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</si>
  <si>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</si>
  <si>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</si>
  <si>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</si>
  <si>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</si>
  <si>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</si>
  <si>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</si>
  <si>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</si>
  <si>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</si>
  <si>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</si>
  <si>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</si>
  <si>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</si>
  <si>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</si>
  <si>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</si>
  <si>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</si>
  <si>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</si>
  <si>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</si>
  <si>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</si>
  <si>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</si>
  <si>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</si>
  <si>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</si>
  <si>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</si>
  <si>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</si>
  <si>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</si>
  <si>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</si>
  <si>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</si>
  <si>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</si>
  <si>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</si>
  <si>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</si>
  <si>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</si>
  <si>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</si>
  <si>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</si>
  <si>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</si>
  <si>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</si>
  <si>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</si>
  <si>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</si>
  <si>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</si>
  <si>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</si>
  <si>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</si>
  <si>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</si>
  <si>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</si>
  <si>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</si>
  <si>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</si>
  <si>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</si>
  <si>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</si>
  <si>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</si>
  <si>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</si>
  <si>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</si>
  <si>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</si>
  <si>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</si>
  <si>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</si>
  <si>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</si>
  <si>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</si>
  <si>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</si>
  <si>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</si>
  <si>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</si>
  <si>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</si>
  <si>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</si>
  <si>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</si>
  <si>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</si>
  <si>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</si>
  <si>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</si>
  <si>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</si>
  <si>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</si>
  <si>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</si>
  <si>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</si>
  <si>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</si>
  <si>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</si>
  <si>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</si>
  <si>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</si>
  <si>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</si>
  <si>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</si>
  <si>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</si>
  <si>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</si>
  <si>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</si>
  <si>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</si>
  <si>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</si>
  <si>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</si>
  <si>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</si>
  <si>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</si>
  <si>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</si>
  <si>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</si>
  <si>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</si>
  <si>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</si>
  <si>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</si>
  <si>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</si>
  <si>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</si>
  <si>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</si>
  <si>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</si>
  <si>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</si>
  <si>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</si>
  <si>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</si>
  <si>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</si>
  <si>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</si>
  <si>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</si>
  <si>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</si>
  <si>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</si>
  <si>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</si>
  <si>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</si>
  <si>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</si>
  <si>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</si>
  <si>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</si>
  <si>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</si>
  <si>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</si>
  <si>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</si>
  <si>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</si>
  <si>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</si>
  <si>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</si>
  <si>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</si>
  <si>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</si>
  <si>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</si>
  <si>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</si>
  <si>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</si>
  <si>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</si>
  <si>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</si>
  <si>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</si>
  <si>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</si>
  <si>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</si>
  <si>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</si>
  <si>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</si>
  <si>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</si>
  <si>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</si>
  <si>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</si>
  <si>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</si>
  <si>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</si>
  <si>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</si>
  <si>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</si>
  <si>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</si>
  <si>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</si>
  <si>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</si>
  <si>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</si>
  <si>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</si>
  <si>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</si>
  <si>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</si>
  <si>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</si>
  <si>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</si>
  <si>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</si>
  <si>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</si>
  <si>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</si>
  <si>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</si>
  <si>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</si>
  <si>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</si>
  <si>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</si>
  <si>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</si>
  <si>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</si>
  <si>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</si>
  <si>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</si>
  <si>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</si>
  <si>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</si>
  <si>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</si>
  <si>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</si>
  <si>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</si>
  <si>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</si>
  <si>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</si>
  <si>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</si>
  <si>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</si>
  <si>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</si>
  <si>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</si>
  <si>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</si>
  <si>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</si>
  <si>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</si>
  <si>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</si>
  <si>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</si>
  <si>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</si>
  <si>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</si>
  <si>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</si>
  <si>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</si>
  <si>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</si>
  <si>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</si>
  <si>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</si>
  <si>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</si>
  <si>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</si>
  <si>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</si>
  <si>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</si>
  <si>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</si>
  <si>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</si>
  <si>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</si>
  <si>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</si>
  <si>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</si>
  <si>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</si>
  <si>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</si>
  <si>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</si>
  <si>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</si>
  <si>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</si>
  <si>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</si>
  <si>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</si>
  <si>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</si>
  <si>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</si>
  <si>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</si>
  <si>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</si>
  <si>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</si>
  <si>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</si>
  <si>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</si>
  <si>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</si>
  <si>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</si>
  <si>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</si>
  <si>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</si>
  <si>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</si>
  <si>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</si>
  <si>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</si>
  <si>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</si>
  <si>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</si>
  <si>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</si>
  <si>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</si>
  <si>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</si>
  <si>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</si>
  <si>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</si>
  <si>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</si>
  <si>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</si>
  <si>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</si>
  <si>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</si>
  <si>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</si>
  <si>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</si>
  <si>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</si>
  <si>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</si>
  <si>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</si>
  <si>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</si>
  <si>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</si>
  <si>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</si>
  <si>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</si>
  <si>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</si>
  <si>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</si>
  <si>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</si>
  <si>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</si>
  <si>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</si>
  <si>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</si>
  <si>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</si>
  <si>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</si>
  <si>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</si>
  <si>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</si>
  <si>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</si>
  <si>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</si>
  <si>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</si>
  <si>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</si>
  <si>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</si>
  <si>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</si>
  <si>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</si>
  <si>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</si>
  <si>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</si>
  <si>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</si>
  <si>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</si>
  <si>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</si>
  <si>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</si>
  <si>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</si>
  <si>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</si>
  <si>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</si>
  <si>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</si>
  <si>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</si>
  <si>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</si>
  <si>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</si>
  <si>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</si>
  <si>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</si>
  <si>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</si>
  <si>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</si>
  <si>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</si>
  <si>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</si>
  <si>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</si>
  <si>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</si>
  <si>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</si>
  <si>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</si>
  <si>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</si>
  <si>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</si>
  <si>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</si>
  <si>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</si>
  <si>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</si>
  <si>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</si>
  <si>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</si>
  <si>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</si>
  <si>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</si>
  <si>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</si>
  <si>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</si>
  <si>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</si>
  <si>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</si>
  <si>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</si>
  <si>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</si>
  <si>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</si>
  <si>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</si>
  <si>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</si>
  <si>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</si>
  <si>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</si>
  <si>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</si>
  <si>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</si>
  <si>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</si>
  <si>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</si>
  <si>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</si>
  <si>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</si>
  <si>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</si>
  <si>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</si>
  <si>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</si>
  <si>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</si>
  <si>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</si>
  <si>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</si>
  <si>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</si>
  <si>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</si>
  <si>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</si>
  <si>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</si>
  <si>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</si>
  <si>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</si>
  <si>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</si>
  <si>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</si>
  <si>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</si>
  <si>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</si>
  <si>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</si>
  <si>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</si>
  <si>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</si>
  <si>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</si>
  <si>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</si>
  <si>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</si>
  <si>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</si>
  <si>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</si>
  <si>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</si>
  <si>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</si>
  <si>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</si>
  <si>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</si>
  <si>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</si>
  <si>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</si>
  <si>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</si>
  <si>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</si>
  <si>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</si>
  <si>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</si>
  <si>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</si>
  <si>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</si>
  <si>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</si>
  <si>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</si>
  <si>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</si>
  <si>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</si>
  <si>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</si>
  <si>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</si>
  <si>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</si>
  <si>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</si>
  <si>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</si>
  <si>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</si>
  <si>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</si>
  <si>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</si>
  <si>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</si>
  <si>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</si>
  <si>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</si>
  <si>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</si>
  <si>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</si>
  <si>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</si>
  <si>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</si>
  <si>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</si>
  <si>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</si>
  <si>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</si>
  <si>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</si>
  <si>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</si>
  <si>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</si>
  <si>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</si>
  <si>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</si>
  <si>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</si>
  <si>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</si>
  <si>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</si>
  <si>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</si>
  <si>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</si>
  <si>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</si>
  <si>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</si>
  <si>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</si>
  <si>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</si>
  <si>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</si>
  <si>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</si>
  <si>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</si>
  <si>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</si>
  <si>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</si>
  <si>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</si>
  <si>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</si>
  <si>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</si>
  <si>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</si>
  <si>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</si>
  <si>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</si>
  <si>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</si>
  <si>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</si>
  <si>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</si>
  <si>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</si>
  <si>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</si>
  <si>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</si>
  <si>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</si>
  <si>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</si>
  <si>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</si>
  <si>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</si>
  <si>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</si>
  <si>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</si>
  <si>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</si>
  <si>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</si>
  <si>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</si>
  <si>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</si>
  <si>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</si>
  <si>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</si>
  <si>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</si>
  <si>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</si>
  <si>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</si>
  <si>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</si>
  <si>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</si>
  <si>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</si>
  <si>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</si>
  <si>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</si>
  <si>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</si>
  <si>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</si>
  <si>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</si>
  <si>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</si>
  <si>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</si>
  <si>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</si>
  <si>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</si>
  <si>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</si>
  <si>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</si>
  <si>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</si>
  <si>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</si>
  <si>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</si>
  <si>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</si>
  <si>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</si>
  <si>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</si>
  <si>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</si>
  <si>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</si>
  <si>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</si>
  <si>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</si>
  <si>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</si>
  <si>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</si>
  <si>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</si>
  <si>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</si>
  <si>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</si>
  <si>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</si>
  <si>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</si>
  <si>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</si>
  <si>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</si>
  <si>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</si>
  <si>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</si>
  <si>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</si>
  <si>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</si>
  <si>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</si>
  <si>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</si>
  <si>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</si>
  <si>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</si>
  <si>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</si>
  <si>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</si>
  <si>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</si>
  <si>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</si>
  <si>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</si>
  <si>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</si>
  <si>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</si>
  <si>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</si>
  <si>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</si>
  <si>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</si>
  <si>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</si>
  <si>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</si>
  <si>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</si>
  <si>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</si>
  <si>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</si>
  <si>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</si>
  <si>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</si>
  <si>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</si>
  <si>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</si>
  <si>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</si>
  <si>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</si>
  <si>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</si>
  <si>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</si>
  <si>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</si>
  <si>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</si>
  <si>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</si>
  <si>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</si>
  <si>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</si>
  <si>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</si>
  <si>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</si>
  <si>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</si>
  <si>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</si>
  <si>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</si>
  <si>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</si>
  <si>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</si>
  <si>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</si>
  <si>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</si>
  <si>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</si>
  <si>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</si>
  <si>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</si>
  <si>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</si>
  <si>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</si>
  <si>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</si>
  <si>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</si>
  <si>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</si>
  <si>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</si>
  <si>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</si>
  <si>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</si>
  <si>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</si>
  <si>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</si>
  <si>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</si>
  <si>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</si>
  <si>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</si>
  <si>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</si>
  <si>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</si>
  <si>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</si>
  <si>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</si>
  <si>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</si>
  <si>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</si>
  <si>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</si>
  <si>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</si>
  <si>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</si>
  <si>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</si>
  <si>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</si>
  <si>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</si>
  <si>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</si>
  <si>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</si>
  <si>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</si>
  <si>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</si>
  <si>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</si>
  <si>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</si>
  <si>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</si>
  <si>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</si>
  <si>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</si>
  <si>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</si>
  <si>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</si>
  <si>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</si>
  <si>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</si>
  <si>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</si>
  <si>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</si>
  <si>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</si>
  <si>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</si>
  <si>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</si>
  <si>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</si>
  <si>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</si>
  <si>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</si>
  <si>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</si>
  <si>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</si>
  <si>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</si>
  <si>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</si>
  <si>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</si>
  <si>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</si>
  <si>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</si>
  <si>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</si>
  <si>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</si>
  <si>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</si>
  <si>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</si>
  <si>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</si>
  <si>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</si>
  <si>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</si>
  <si>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</si>
  <si>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</si>
  <si>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</si>
  <si>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</si>
  <si>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</si>
  <si>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</si>
  <si>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</si>
  <si>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</si>
  <si>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</si>
  <si>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</si>
  <si>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</si>
  <si>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</si>
  <si>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</si>
  <si>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</si>
  <si>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</si>
  <si>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</si>
  <si>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</si>
  <si>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</si>
  <si>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</si>
  <si>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</si>
  <si>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</si>
  <si>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</si>
  <si>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</si>
  <si>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</si>
  <si>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</si>
  <si>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</si>
  <si>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</si>
  <si>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</si>
  <si>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</si>
  <si>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</si>
  <si>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</si>
  <si>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</si>
  <si>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</si>
  <si>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</si>
  <si>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</si>
  <si>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</si>
  <si>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</si>
  <si>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</si>
  <si>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</si>
  <si>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</si>
  <si>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</si>
  <si>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</si>
  <si>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</si>
  <si>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</si>
  <si>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</si>
  <si>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</si>
  <si>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</si>
  <si>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</si>
  <si>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</si>
  <si>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</si>
  <si>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</si>
  <si>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</si>
  <si>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</si>
  <si>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</si>
  <si>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</si>
  <si>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</si>
  <si>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</si>
  <si>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</si>
  <si>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</si>
  <si>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</si>
  <si>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</si>
  <si>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</si>
  <si>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</si>
  <si>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</si>
  <si>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</si>
  <si>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</si>
  <si>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</si>
  <si>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</si>
  <si>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</si>
  <si>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</si>
  <si>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</si>
  <si>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</si>
  <si>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</si>
  <si>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</si>
  <si>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</si>
  <si>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</si>
  <si>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</si>
  <si>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</si>
  <si>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</si>
  <si>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</si>
  <si>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</si>
  <si>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</si>
  <si>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</si>
  <si>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</si>
  <si>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</si>
  <si>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</si>
  <si>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</si>
  <si>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</si>
  <si>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</si>
  <si>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</si>
  <si>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</si>
  <si>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</si>
  <si>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</si>
  <si>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</si>
  <si>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</si>
  <si>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</si>
  <si>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</si>
  <si>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</si>
  <si>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</si>
  <si>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</si>
  <si>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</si>
  <si>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</si>
  <si>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</si>
  <si>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</si>
  <si>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</si>
  <si>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</si>
  <si>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</si>
  <si>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</si>
  <si>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</si>
  <si>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</si>
  <si>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</si>
  <si>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</si>
  <si>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</si>
  <si>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</si>
  <si>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</si>
  <si>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</si>
  <si>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</si>
  <si>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</si>
  <si>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</si>
  <si>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</si>
  <si>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</si>
  <si>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</si>
  <si>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</si>
  <si>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</si>
  <si>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</si>
  <si>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</si>
  <si>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</si>
  <si>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</si>
  <si>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</si>
  <si>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</si>
  <si>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</si>
  <si>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</si>
  <si>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</si>
  <si>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</si>
  <si>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</si>
  <si>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</si>
  <si>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</si>
  <si>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</si>
  <si>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</si>
  <si>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</si>
  <si>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</si>
  <si>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</si>
  <si>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</si>
  <si>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</si>
  <si>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</si>
  <si>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</si>
  <si>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</si>
  <si>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</si>
  <si>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</si>
  <si>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</si>
  <si>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</si>
  <si>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</si>
  <si>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</si>
  <si>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</si>
  <si>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</si>
  <si>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</si>
  <si>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</si>
  <si>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</si>
  <si>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</si>
  <si>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</si>
  <si>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</si>
  <si>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</si>
  <si>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</si>
  <si>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</si>
  <si>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</si>
  <si>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</si>
  <si>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</si>
  <si>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</si>
  <si>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</si>
  <si>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</si>
  <si>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</si>
  <si>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</si>
  <si>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</si>
  <si>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</si>
  <si>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</si>
  <si>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</si>
  <si>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</si>
  <si>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</si>
  <si>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</si>
  <si>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</si>
  <si>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</si>
  <si>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</si>
  <si>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</si>
  <si>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</si>
  <si>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</si>
  <si>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</si>
  <si>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</si>
  <si>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</si>
  <si>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</si>
  <si>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</si>
  <si>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</si>
  <si>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</si>
  <si>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</si>
  <si>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</si>
  <si>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</si>
  <si>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</si>
  <si>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</si>
  <si>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</si>
  <si>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</si>
  <si>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</si>
  <si>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</si>
  <si>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</si>
  <si>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</si>
  <si>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</si>
  <si>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</si>
  <si>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</si>
  <si>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</si>
  <si>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</si>
  <si>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</si>
  <si>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</si>
  <si>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</si>
  <si>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</si>
  <si>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</si>
  <si>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</si>
  <si>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</si>
  <si>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</si>
  <si>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</si>
  <si>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</si>
  <si>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</si>
  <si>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</si>
  <si>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</si>
  <si>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</si>
  <si>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</si>
  <si>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</si>
  <si>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</si>
  <si>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</si>
  <si>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</si>
  <si>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</si>
  <si>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</si>
  <si>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</si>
  <si>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</si>
  <si>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</si>
  <si>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</si>
  <si>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</si>
  <si>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</si>
  <si>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</si>
  <si>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</si>
  <si>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</si>
  <si>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</si>
  <si>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</si>
  <si>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</si>
  <si>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</si>
  <si>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</si>
  <si>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</si>
  <si>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</si>
  <si>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</si>
  <si>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</si>
  <si>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</si>
  <si>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</si>
  <si>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</si>
  <si>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</si>
  <si>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</si>
  <si>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</si>
  <si>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</si>
  <si>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</si>
  <si>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</si>
  <si>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</si>
  <si>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</si>
  <si>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</si>
  <si>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</si>
  <si>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</si>
  <si>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</si>
  <si>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</si>
  <si>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</si>
  <si>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</si>
  <si>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</si>
  <si>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</si>
  <si>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</si>
  <si>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</si>
  <si>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</si>
  <si>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</si>
  <si>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</si>
  <si>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</si>
  <si>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</si>
  <si>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</si>
  <si>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</si>
  <si>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</si>
  <si>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</si>
  <si>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</si>
  <si>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</si>
  <si>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</si>
  <si>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</si>
  <si>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</si>
  <si>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</si>
  <si>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</si>
  <si>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</si>
  <si>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</si>
  <si>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</si>
  <si>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</si>
  <si>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</si>
  <si>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</si>
  <si>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</si>
  <si>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</si>
  <si>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</si>
  <si>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</si>
  <si>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</si>
  <si>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</si>
  <si>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</si>
  <si>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</si>
  <si>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</si>
  <si>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</si>
  <si>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</si>
  <si>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</si>
  <si>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</si>
  <si>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</si>
  <si>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</si>
  <si>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</si>
  <si>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</si>
  <si>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</si>
  <si>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</si>
  <si>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</si>
  <si>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</si>
  <si>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</si>
  <si>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</si>
  <si>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</si>
  <si>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</si>
  <si>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</si>
  <si>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</si>
  <si>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</si>
  <si>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</si>
  <si>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</si>
  <si>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</si>
  <si>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</si>
  <si>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</si>
  <si>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</si>
  <si>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</si>
  <si>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</si>
  <si>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</si>
  <si>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</si>
  <si>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</si>
  <si>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</si>
  <si>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</si>
  <si>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</si>
  <si>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</si>
  <si>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</si>
  <si>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</si>
  <si>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</si>
  <si>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</si>
  <si>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</si>
  <si>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</si>
  <si>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</si>
  <si>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</si>
  <si>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</si>
  <si>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</si>
  <si>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</si>
  <si>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</si>
  <si>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</si>
  <si>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</si>
  <si>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</si>
  <si>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</si>
  <si>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</si>
  <si>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</si>
  <si>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</si>
  <si>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</si>
  <si>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</si>
  <si>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</si>
  <si>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</si>
  <si>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</si>
  <si>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</si>
  <si>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</si>
  <si>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</si>
  <si>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</si>
  <si>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</si>
  <si>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</si>
  <si>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</si>
  <si>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</si>
  <si>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</si>
  <si>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</si>
  <si>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</si>
  <si>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</si>
  <si>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</si>
  <si>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</si>
  <si>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</si>
  <si>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</si>
  <si>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</si>
  <si>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</si>
  <si>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</si>
  <si>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</si>
  <si>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</si>
  <si>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</si>
  <si>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</si>
  <si>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</si>
  <si>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</si>
  <si>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</si>
  <si>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</si>
  <si>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</si>
  <si>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</si>
  <si>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</si>
  <si>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</si>
  <si>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</si>
  <si>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</si>
  <si>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</si>
  <si>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</si>
  <si>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</si>
  <si>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</si>
  <si>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</si>
  <si>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</si>
  <si>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</si>
  <si>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</si>
  <si>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</si>
  <si>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</si>
  <si>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</si>
  <si>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</si>
  <si>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</si>
  <si>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</si>
  <si>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</si>
  <si>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</si>
  <si>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</si>
  <si>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</si>
  <si>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</si>
  <si>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</si>
  <si>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</si>
  <si>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</si>
  <si>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</si>
  <si>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</si>
  <si>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</si>
  <si>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</si>
  <si>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</si>
  <si>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</si>
  <si>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</si>
  <si>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</si>
  <si>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</si>
  <si>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</si>
  <si>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</si>
  <si>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</si>
  <si>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</si>
  <si>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</si>
  <si>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</si>
  <si>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</si>
  <si>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</si>
  <si>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</si>
  <si>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</si>
  <si>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</si>
  <si>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</si>
  <si>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</si>
  <si>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</si>
  <si>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</si>
  <si>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</si>
  <si>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</si>
  <si>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</si>
  <si>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</si>
  <si>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</si>
  <si>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</si>
  <si>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</si>
  <si>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</si>
  <si>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</si>
  <si>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</si>
  <si>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</si>
  <si>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</si>
  <si>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</si>
  <si>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</si>
  <si>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</si>
  <si>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</si>
  <si>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</si>
  <si>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</si>
  <si>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</si>
  <si>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</si>
  <si>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</si>
  <si>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</si>
  <si>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</si>
  <si>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</si>
  <si>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</si>
  <si>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</si>
  <si>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</si>
  <si>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</si>
  <si>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</si>
  <si>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</si>
  <si>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</si>
  <si>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</si>
  <si>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</si>
  <si>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</si>
  <si>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</si>
  <si>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</si>
  <si>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</si>
  <si>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</si>
  <si>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</si>
  <si>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</si>
  <si>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</si>
  <si>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</si>
  <si>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</si>
  <si>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</si>
  <si>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</si>
  <si>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</si>
  <si>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</si>
  <si>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</si>
  <si>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</si>
  <si>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</si>
  <si>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</si>
  <si>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</si>
  <si>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</si>
  <si>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</si>
  <si>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</si>
  <si>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</si>
  <si>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</si>
  <si>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</si>
  <si>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</si>
  <si>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</si>
  <si>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</si>
  <si>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</si>
  <si>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</si>
  <si>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</si>
  <si>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</si>
  <si>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</si>
  <si>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</si>
  <si>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</si>
  <si>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</si>
  <si>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</si>
  <si>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</si>
  <si>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</si>
  <si>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</si>
  <si>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</si>
  <si>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</si>
  <si>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</si>
  <si>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</si>
  <si>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</si>
  <si>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</si>
  <si>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</si>
  <si>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</si>
  <si>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</si>
  <si>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</si>
  <si>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</si>
  <si>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</si>
  <si>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</si>
  <si>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</si>
  <si>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</si>
  <si>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</si>
  <si>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</si>
  <si>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</si>
  <si>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</si>
  <si>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</si>
  <si>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</si>
  <si>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</si>
  <si>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</si>
  <si>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</si>
  <si>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</si>
  <si>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</si>
  <si>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</si>
  <si>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</si>
  <si>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</si>
  <si>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</si>
  <si>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</si>
  <si>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</si>
  <si>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</si>
  <si>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</si>
  <si>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</si>
  <si>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</si>
  <si>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</si>
  <si>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</si>
  <si>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</si>
  <si>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</si>
  <si>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</si>
  <si>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</si>
  <si>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</si>
  <si>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</si>
  <si>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</si>
  <si>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</si>
  <si>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</si>
  <si>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</si>
  <si>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</si>
  <si>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</si>
  <si>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</si>
  <si>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</si>
  <si>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</si>
  <si>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</si>
  <si>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</si>
  <si>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</si>
  <si>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</si>
  <si>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</si>
  <si>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</si>
  <si>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</si>
  <si>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</si>
  <si>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</si>
  <si>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</si>
  <si>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</si>
  <si>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</si>
  <si>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</si>
  <si>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</si>
  <si>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</si>
  <si>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</si>
  <si>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</si>
  <si>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</si>
  <si>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</si>
  <si>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</si>
  <si>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</si>
  <si>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</si>
  <si>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</si>
  <si>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</si>
  <si>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</si>
  <si>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</si>
  <si>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</si>
  <si>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</si>
  <si>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</si>
  <si>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</si>
  <si>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</si>
  <si>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</si>
  <si>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</si>
  <si>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</si>
  <si>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</si>
  <si>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</si>
  <si>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</si>
  <si>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</si>
  <si>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</si>
  <si>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</si>
  <si>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</si>
  <si>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</si>
  <si>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</si>
  <si>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</si>
  <si>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</si>
  <si>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</si>
  <si>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</si>
  <si>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</si>
  <si>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</si>
  <si>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</si>
  <si>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</si>
  <si>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</si>
  <si>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</si>
  <si>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</si>
  <si>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</si>
  <si>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</si>
  <si>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</si>
  <si>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</si>
  <si>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</si>
  <si>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</si>
  <si>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</si>
  <si>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</si>
  <si>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</si>
  <si>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</si>
  <si>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</si>
  <si>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</si>
  <si>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</si>
  <si>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</si>
  <si>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</si>
  <si>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</si>
  <si>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</si>
  <si>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</si>
  <si>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</si>
  <si>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</si>
  <si>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</si>
  <si>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</si>
  <si>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</si>
  <si>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</si>
  <si>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</si>
  <si>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</si>
  <si>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</si>
  <si>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</si>
  <si>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</si>
  <si>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</si>
  <si>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</si>
  <si>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</si>
  <si>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</si>
  <si>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</si>
  <si>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</si>
  <si>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</si>
  <si>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</si>
  <si>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</si>
  <si>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</si>
  <si>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</si>
  <si>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</si>
  <si>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</si>
  <si>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</si>
  <si>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</si>
  <si>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</si>
  <si>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</si>
  <si>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</si>
  <si>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</si>
  <si>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</si>
  <si>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</si>
  <si>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</si>
  <si>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</si>
  <si>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</si>
  <si>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</si>
  <si>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</si>
  <si>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</si>
  <si>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</si>
  <si>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</si>
  <si>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</si>
  <si>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</si>
  <si>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</si>
  <si>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</si>
  <si>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</si>
  <si>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</si>
  <si>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</si>
  <si>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</si>
  <si>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</si>
  <si>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</si>
  <si>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</si>
  <si>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</si>
  <si>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</si>
  <si>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</si>
  <si>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</si>
  <si>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</si>
  <si>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</si>
  <si>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</si>
  <si>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</si>
  <si>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</si>
  <si>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</si>
  <si>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</si>
  <si>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</si>
  <si>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</si>
  <si>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</si>
  <si>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</si>
  <si>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</si>
  <si>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</si>
  <si>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</si>
  <si>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</si>
  <si>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</si>
  <si>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</si>
  <si>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</si>
  <si>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</si>
  <si>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</si>
  <si>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</si>
  <si>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</si>
  <si>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</si>
  <si>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</si>
  <si>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</si>
  <si>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</si>
  <si>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</si>
  <si>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</si>
  <si>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</si>
  <si>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</si>
  <si>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</si>
  <si>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</si>
  <si>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</si>
  <si>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</si>
  <si>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</si>
  <si>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</si>
  <si>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</si>
  <si>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</si>
  <si>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</si>
  <si>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</si>
  <si>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</si>
  <si>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</si>
  <si>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</si>
  <si>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</si>
  <si>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</si>
  <si>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</si>
  <si>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</si>
  <si>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</si>
  <si>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</si>
  <si>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</si>
  <si>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</si>
  <si>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</si>
  <si>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</si>
  <si>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</si>
  <si>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</si>
  <si>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</si>
  <si>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</si>
  <si>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</si>
  <si>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</si>
  <si>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</si>
  <si>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</si>
  <si>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</si>
  <si>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</si>
  <si>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</si>
  <si>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</si>
  <si>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</si>
  <si>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</si>
  <si>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</si>
  <si>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</si>
  <si>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</si>
  <si>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</si>
  <si>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</si>
  <si>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</si>
  <si>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</si>
  <si>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</si>
  <si>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</si>
  <si>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</si>
  <si>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</si>
  <si>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</si>
  <si>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</si>
  <si>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</si>
  <si>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</si>
  <si>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</si>
  <si>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</si>
  <si>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</si>
  <si>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</si>
  <si>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</si>
  <si>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</si>
  <si>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</si>
  <si>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</si>
  <si>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</si>
  <si>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</si>
  <si>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</si>
  <si>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</si>
  <si>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</si>
  <si>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</si>
  <si>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</si>
  <si>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</si>
  <si>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</si>
  <si>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</si>
  <si>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</si>
  <si>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</si>
  <si>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</si>
  <si>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</si>
  <si>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</si>
  <si>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</si>
  <si>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</si>
  <si>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</si>
  <si>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</si>
  <si>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</si>
  <si>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</si>
  <si>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</si>
  <si>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</si>
  <si>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</si>
  <si>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</si>
  <si>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</si>
  <si>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</si>
  <si>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</si>
  <si>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</si>
  <si>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</si>
  <si>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</si>
  <si>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</si>
  <si>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</si>
  <si>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</si>
  <si>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</si>
  <si>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</si>
  <si>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</si>
  <si>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</si>
  <si>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</si>
  <si>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</si>
  <si>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</si>
  <si>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</si>
  <si>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</si>
  <si>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</si>
  <si>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</si>
  <si>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</si>
  <si>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</si>
  <si>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</si>
  <si>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</si>
  <si>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</si>
  <si>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</si>
  <si>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</si>
  <si>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</si>
  <si>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</si>
  <si>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</si>
  <si>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</si>
  <si>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</si>
  <si>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</si>
  <si>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</si>
  <si>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</si>
  <si>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</si>
  <si>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</si>
  <si>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</si>
  <si>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</si>
  <si>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</si>
  <si>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</si>
  <si>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</si>
  <si>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</si>
  <si>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</si>
  <si>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</si>
  <si>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</si>
  <si>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</si>
  <si>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</si>
  <si>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</si>
  <si>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</si>
  <si>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</si>
  <si>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</si>
  <si>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</si>
  <si>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</si>
  <si>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</si>
  <si>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</si>
  <si>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</si>
  <si>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</si>
  <si>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</si>
  <si>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</si>
  <si>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</si>
  <si>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</si>
  <si>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</si>
  <si>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</si>
  <si>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</si>
  <si>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</si>
  <si>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</si>
  <si>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</si>
  <si>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</si>
  <si>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</si>
  <si>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</si>
  <si>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</si>
  <si>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</si>
  <si>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</si>
  <si>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</si>
  <si>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</si>
  <si>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</si>
  <si>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</si>
  <si>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</si>
  <si>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</si>
  <si>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</si>
  <si>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</si>
  <si>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</si>
  <si>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</si>
  <si>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</si>
  <si>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</si>
  <si>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</si>
  <si>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</si>
  <si>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</si>
  <si>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</si>
  <si>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</si>
  <si>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</si>
  <si>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</si>
  <si>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</si>
  <si>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</si>
  <si>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</si>
  <si>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</si>
  <si>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</si>
  <si>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</si>
  <si>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</si>
  <si>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</si>
  <si>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</si>
  <si>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</si>
  <si>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</si>
  <si>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</si>
  <si>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</si>
  <si>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</si>
  <si>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</si>
  <si>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</si>
  <si>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</si>
  <si>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</si>
  <si>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</si>
  <si>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</si>
  <si>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</si>
  <si>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</si>
  <si>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</si>
  <si>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</si>
  <si>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</si>
  <si>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</si>
  <si>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</si>
  <si>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</si>
  <si>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</si>
  <si>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</si>
  <si>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</si>
  <si>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</si>
  <si>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</si>
  <si>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</si>
  <si>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</si>
  <si>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</si>
  <si>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</si>
  <si>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</si>
  <si>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</si>
  <si>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</si>
  <si>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</si>
  <si>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</si>
  <si>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</si>
  <si>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</si>
  <si>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</si>
  <si>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</si>
  <si>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</si>
  <si>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</si>
  <si>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</si>
  <si>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</si>
  <si>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</si>
  <si>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</si>
  <si>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</si>
  <si>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</si>
  <si>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</si>
  <si>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</si>
  <si>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</si>
  <si>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</si>
  <si>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</si>
  <si>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</si>
  <si>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</si>
  <si>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</si>
  <si>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</si>
  <si>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</si>
  <si>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</si>
  <si>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</si>
  <si>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</si>
  <si>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</si>
  <si>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</si>
  <si>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</si>
  <si>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</si>
  <si>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</si>
  <si>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</si>
  <si>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</si>
  <si>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</si>
  <si>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</si>
  <si>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</si>
  <si>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</si>
  <si>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</si>
  <si>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</si>
  <si>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</si>
  <si>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</si>
  <si>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</si>
  <si>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</si>
  <si>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</si>
  <si>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</si>
  <si>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</si>
  <si>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</si>
  <si>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</si>
  <si>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</si>
  <si>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</si>
  <si>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</si>
  <si>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</si>
  <si>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</si>
  <si>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</si>
  <si>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</si>
  <si>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</si>
  <si>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</si>
  <si>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</si>
  <si>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</si>
  <si>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</si>
  <si>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</si>
  <si>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</si>
  <si>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</si>
  <si>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</si>
  <si>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</si>
  <si>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</si>
  <si>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</si>
  <si>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</si>
  <si>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</si>
  <si>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</si>
  <si>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</si>
  <si>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</si>
  <si>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</si>
  <si>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</si>
  <si>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</si>
  <si>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</si>
  <si>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</si>
  <si>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</si>
  <si>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</si>
  <si>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</si>
  <si>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</si>
  <si>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</si>
  <si>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</si>
  <si>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</si>
  <si>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</si>
  <si>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</si>
  <si>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</si>
  <si>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</si>
  <si>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</si>
  <si>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</si>
  <si>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</si>
  <si>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</si>
  <si>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</si>
  <si>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</si>
  <si>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</si>
  <si>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</si>
  <si>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</si>
  <si>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</si>
  <si>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</si>
  <si>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</si>
  <si>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</si>
  <si>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</si>
  <si>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</si>
  <si>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</si>
  <si>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</si>
  <si>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</si>
  <si>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</si>
  <si>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</si>
  <si>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</si>
  <si>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</si>
  <si>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</si>
  <si>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</si>
  <si>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</si>
  <si>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</si>
  <si>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</si>
  <si>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</si>
  <si>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</si>
  <si>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</si>
  <si>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</si>
  <si>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</si>
  <si>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</si>
  <si>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</si>
  <si>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</si>
  <si>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</si>
  <si>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</si>
  <si>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</si>
  <si>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</si>
  <si>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</si>
  <si>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</si>
  <si>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</si>
  <si>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</si>
  <si>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</si>
  <si>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</si>
  <si>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</si>
  <si>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</si>
  <si>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</si>
  <si>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</si>
  <si>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</si>
  <si>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</si>
  <si>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</si>
  <si>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</si>
  <si>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</si>
  <si>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</si>
  <si>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</si>
  <si>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</si>
  <si>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</si>
  <si>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</si>
  <si>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</si>
  <si>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</si>
  <si>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</si>
  <si>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</si>
  <si>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</si>
  <si>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</si>
  <si>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</si>
  <si>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</si>
  <si>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</si>
  <si>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</si>
  <si>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</si>
  <si>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</si>
  <si>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</si>
  <si>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</si>
  <si>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</si>
  <si>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</si>
  <si>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</si>
  <si>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</si>
  <si>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</si>
  <si>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</si>
  <si>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</si>
  <si>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</si>
  <si>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</si>
  <si>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</si>
  <si>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</si>
  <si>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</si>
  <si>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</si>
  <si>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</si>
  <si>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</si>
  <si>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</si>
  <si>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</si>
  <si>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</si>
  <si>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</si>
  <si>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</si>
  <si>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</si>
  <si>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</si>
  <si>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</si>
  <si>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</si>
  <si>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</si>
  <si>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</si>
  <si>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</si>
  <si>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</si>
  <si>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</si>
  <si>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</si>
  <si>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</si>
  <si>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</si>
  <si>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</si>
  <si>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</si>
  <si>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</si>
  <si>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</si>
  <si>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</si>
  <si>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</si>
  <si>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</si>
  <si>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</si>
  <si>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</si>
  <si>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</si>
  <si>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</si>
  <si>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</si>
  <si>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</si>
  <si>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</si>
  <si>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</si>
  <si>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</si>
  <si>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</si>
  <si>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</si>
  <si>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</si>
  <si>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</si>
  <si>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</si>
  <si>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</si>
  <si>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</si>
  <si>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</si>
  <si>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</si>
  <si>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</si>
  <si>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</si>
  <si>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</si>
  <si>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</si>
  <si>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</si>
  <si>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</si>
  <si>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</si>
  <si>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</si>
  <si>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</si>
  <si>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</si>
  <si>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</si>
  <si>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</si>
  <si>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</si>
  <si>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</si>
  <si>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</si>
  <si>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</si>
  <si>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</si>
  <si>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</si>
  <si>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</si>
  <si>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</si>
  <si>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</si>
  <si>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</si>
  <si>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</si>
  <si>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</si>
  <si>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</si>
  <si>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</si>
  <si>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</si>
  <si>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</si>
  <si>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</si>
  <si>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</si>
  <si>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</si>
  <si>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</si>
  <si>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</si>
  <si>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</si>
  <si>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</si>
  <si>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</si>
  <si>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</si>
  <si>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</si>
  <si>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</si>
  <si>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</si>
  <si>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</si>
  <si>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</si>
  <si>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</si>
  <si>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</si>
  <si>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</si>
  <si>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</si>
  <si>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</si>
  <si>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</si>
  <si>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</si>
  <si>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</si>
  <si>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</si>
  <si>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</si>
  <si>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</si>
  <si>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</si>
  <si>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</si>
  <si>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</si>
  <si>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</si>
  <si>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</si>
  <si>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</si>
  <si>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</si>
  <si>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</si>
  <si>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</si>
  <si>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</si>
  <si>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</si>
  <si>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</si>
  <si>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</si>
  <si>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</si>
  <si>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</si>
  <si>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</si>
  <si>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</si>
  <si>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</si>
  <si>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</si>
  <si>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</si>
  <si>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</si>
  <si>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</si>
  <si>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</si>
  <si>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</si>
  <si>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</si>
  <si>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</si>
  <si>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</si>
  <si>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</si>
  <si>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</si>
  <si>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</si>
  <si>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</si>
  <si>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</si>
  <si>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</si>
  <si>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</si>
  <si>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</si>
  <si>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</si>
  <si>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</si>
  <si>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</si>
  <si>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</si>
  <si>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</si>
  <si>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</si>
  <si>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</si>
  <si>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</si>
  <si>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</si>
  <si>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</si>
  <si>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</si>
  <si>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</si>
  <si>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</si>
  <si>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</si>
  <si>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</si>
  <si>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</si>
  <si>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</si>
  <si>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</si>
  <si>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</si>
  <si>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</si>
  <si>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</si>
  <si>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</si>
  <si>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</si>
  <si>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</si>
  <si>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</si>
  <si>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</si>
  <si>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</si>
  <si>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</si>
  <si>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</si>
  <si>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</si>
  <si>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</si>
  <si>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</si>
  <si>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</si>
  <si>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</si>
  <si>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</si>
  <si>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</si>
  <si>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</si>
  <si>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</si>
  <si>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</si>
  <si>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</si>
  <si>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</si>
  <si>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</si>
  <si>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</si>
  <si>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</si>
  <si>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</si>
  <si>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</si>
  <si>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</si>
  <si>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</si>
  <si>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</si>
  <si>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</si>
  <si>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</si>
  <si>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</si>
  <si>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</si>
  <si>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</si>
  <si>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</si>
  <si>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</si>
  <si>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</si>
  <si>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</si>
  <si>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</si>
  <si>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</si>
  <si>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</si>
  <si>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</si>
  <si>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</si>
  <si>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</si>
  <si>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</si>
  <si>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</si>
  <si>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</si>
  <si>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</si>
  <si>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</si>
  <si>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</si>
  <si>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</si>
  <si>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</si>
  <si>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</si>
  <si>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</si>
  <si>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</si>
  <si>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</si>
  <si>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</si>
  <si>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</si>
  <si>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</si>
  <si>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</si>
  <si>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</si>
  <si>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</si>
  <si>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</si>
  <si>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</si>
  <si>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</si>
  <si>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</si>
  <si>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</si>
  <si>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</si>
  <si>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</si>
  <si>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</si>
  <si>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</si>
  <si>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</si>
  <si>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</si>
  <si>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</si>
  <si>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</si>
  <si>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</si>
  <si>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</si>
  <si>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</si>
  <si>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</si>
  <si>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</si>
  <si>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</si>
  <si>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</si>
  <si>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</si>
  <si>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</si>
  <si>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</si>
  <si>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</si>
  <si>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</si>
  <si>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</si>
  <si>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</si>
  <si>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</si>
  <si>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</si>
  <si>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</si>
  <si>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</si>
  <si>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</si>
  <si>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</si>
  <si>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</si>
  <si>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</si>
  <si>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</si>
  <si>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</si>
  <si>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</si>
  <si>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</si>
  <si>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</si>
  <si>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</si>
  <si>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</si>
  <si>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</si>
  <si>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</si>
  <si>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</si>
  <si>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</si>
  <si>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</si>
  <si>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</si>
  <si>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</si>
  <si>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</si>
  <si>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</si>
  <si>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</si>
  <si>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</si>
  <si>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</si>
  <si>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</si>
  <si>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</si>
  <si>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</si>
  <si>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</si>
  <si>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</si>
  <si>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</si>
  <si>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</si>
  <si>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</si>
  <si>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</si>
  <si>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</si>
  <si>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</si>
  <si>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</si>
  <si>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</si>
  <si>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</si>
  <si>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</si>
  <si>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</si>
  <si>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</si>
  <si>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</si>
  <si>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</si>
  <si>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</si>
  <si>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</si>
  <si>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</si>
  <si>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</si>
  <si>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</si>
  <si>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</si>
  <si>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</si>
  <si>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</si>
  <si>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</si>
  <si>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</si>
  <si>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</si>
  <si>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</si>
  <si>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</si>
  <si>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</si>
  <si>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</si>
  <si>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</si>
  <si>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</si>
  <si>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</si>
  <si>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</si>
  <si>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</si>
  <si>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</si>
  <si>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</si>
  <si>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</si>
  <si>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</si>
  <si>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</si>
  <si>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</si>
  <si>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</si>
  <si>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</si>
  <si>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</si>
  <si>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</si>
  <si>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</si>
  <si>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</si>
  <si>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</si>
  <si>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</si>
  <si>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</si>
  <si>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</si>
  <si>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</si>
  <si>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</si>
  <si>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</si>
  <si>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</si>
  <si>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</si>
  <si>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</si>
  <si>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</si>
  <si>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</si>
  <si>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</si>
  <si>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</si>
  <si>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</si>
  <si>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</si>
  <si>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</si>
  <si>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</si>
  <si>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</si>
  <si>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</si>
  <si>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</si>
  <si>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</si>
  <si>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</si>
  <si>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</si>
  <si>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</si>
  <si>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</si>
  <si>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</si>
  <si>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</si>
  <si>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</si>
  <si>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</si>
  <si>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</si>
  <si>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</si>
  <si>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</si>
  <si>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</si>
  <si>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</si>
  <si>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</si>
  <si>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</si>
  <si>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</si>
  <si>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</si>
  <si>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</si>
  <si>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</si>
  <si>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</si>
  <si>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</si>
  <si>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</si>
  <si>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</si>
  <si>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</si>
  <si>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</si>
  <si>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</si>
  <si>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</si>
  <si>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</si>
  <si>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</si>
  <si>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</si>
  <si>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</si>
  <si>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</si>
  <si>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</si>
  <si>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</si>
  <si>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</si>
  <si>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</si>
  <si>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</si>
  <si>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</si>
  <si>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</si>
  <si>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</si>
  <si>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</si>
  <si>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</si>
  <si>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</si>
  <si>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</si>
  <si>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</si>
  <si>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</si>
  <si>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</si>
  <si>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</si>
  <si>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</si>
  <si>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</si>
  <si>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</si>
  <si>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</si>
  <si>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</si>
  <si>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</si>
  <si>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</si>
  <si>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</si>
  <si>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</si>
  <si>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</si>
  <si>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</si>
  <si>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</si>
  <si>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</si>
  <si>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</si>
  <si>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</si>
  <si>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</si>
  <si>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</si>
  <si>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</si>
  <si>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</si>
  <si>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</si>
  <si>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</si>
  <si>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</si>
  <si>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</si>
  <si>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</si>
  <si>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</si>
  <si>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</si>
  <si>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</si>
  <si>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</si>
  <si>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</si>
  <si>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</si>
  <si>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</si>
  <si>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</si>
  <si>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</si>
  <si>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</si>
  <si>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</si>
  <si>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</si>
  <si>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</si>
  <si>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</si>
  <si>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</si>
  <si>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</si>
  <si>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</si>
  <si>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</si>
  <si>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</si>
  <si>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</si>
  <si>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</si>
  <si>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</si>
  <si>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</si>
  <si>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</si>
  <si>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</si>
  <si>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</si>
  <si>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</si>
  <si>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</si>
  <si>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</si>
  <si>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</si>
  <si>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</si>
  <si>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</si>
  <si>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</si>
  <si>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</si>
  <si>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</si>
  <si>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</si>
  <si>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</si>
  <si>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</si>
  <si>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</si>
  <si>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</si>
  <si>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</si>
  <si>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</si>
  <si>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</si>
  <si>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</si>
  <si>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</si>
  <si>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</si>
  <si>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</si>
  <si>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</si>
  <si>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</si>
  <si>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</si>
  <si>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</si>
  <si>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</si>
  <si>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</si>
  <si>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</si>
  <si>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</si>
  <si>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</si>
  <si>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</si>
  <si>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</si>
  <si>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</si>
  <si>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</si>
  <si>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</si>
  <si>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</si>
  <si>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</si>
  <si>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</si>
  <si>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</si>
  <si>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</si>
  <si>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</si>
  <si>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</si>
  <si>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</si>
  <si>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</si>
  <si>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</si>
  <si>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</si>
  <si>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</si>
  <si>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</si>
  <si>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</si>
  <si>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</si>
  <si>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</si>
  <si>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</si>
  <si>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</si>
  <si>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</si>
  <si>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</si>
  <si>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</si>
  <si>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</si>
  <si>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</si>
  <si>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</si>
  <si>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</si>
  <si>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</si>
  <si>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</si>
  <si>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</si>
  <si>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</si>
  <si>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</si>
  <si>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</si>
  <si>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</si>
  <si>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</si>
  <si>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</si>
  <si>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</si>
  <si>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</si>
  <si>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</si>
  <si>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</si>
  <si>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</si>
  <si>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</si>
  <si>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</si>
  <si>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</si>
  <si>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</si>
  <si>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</si>
  <si>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</si>
  <si>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</si>
  <si>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</si>
  <si>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</si>
  <si>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</si>
  <si>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</si>
  <si>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</si>
  <si>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</si>
  <si>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</si>
  <si>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</si>
  <si>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</si>
  <si>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</si>
  <si>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</si>
  <si>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</si>
  <si>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</si>
  <si>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</si>
  <si>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</si>
  <si>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</si>
  <si>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</si>
  <si>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</si>
  <si>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</si>
  <si>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</si>
  <si>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</si>
  <si>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</si>
  <si>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</si>
  <si>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</si>
  <si>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</si>
  <si>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</si>
  <si>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</si>
  <si>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</si>
  <si>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</si>
  <si>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</si>
  <si>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</si>
  <si>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</si>
  <si>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</si>
  <si>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</si>
  <si>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</si>
  <si>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</si>
  <si>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</si>
  <si>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</si>
  <si>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</si>
  <si>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</si>
  <si>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</si>
  <si>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</si>
  <si>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</si>
  <si>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</si>
  <si>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</si>
  <si>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</si>
  <si>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</si>
  <si>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</si>
  <si>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</si>
  <si>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</si>
  <si>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</si>
  <si>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</si>
  <si>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</si>
  <si>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</si>
  <si>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</si>
  <si>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</si>
  <si>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</si>
  <si>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</si>
  <si>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</si>
  <si>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</si>
  <si>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</si>
  <si>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</si>
  <si>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</si>
  <si>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</si>
  <si>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</si>
  <si>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</si>
  <si>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</si>
  <si>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</si>
  <si>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</si>
  <si>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</si>
  <si>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</si>
  <si>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</si>
  <si>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</si>
  <si>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</si>
  <si>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</si>
  <si>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</si>
  <si>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</si>
  <si>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</si>
  <si>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</si>
  <si>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</si>
  <si>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</si>
  <si>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</si>
  <si>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</si>
  <si>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</si>
  <si>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</si>
  <si>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</si>
  <si>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</si>
  <si>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</si>
  <si>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</si>
  <si>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</si>
  <si>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</si>
  <si>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</si>
  <si>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</si>
  <si>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</si>
  <si>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</si>
  <si>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</si>
  <si>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</si>
  <si>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</si>
  <si>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</si>
  <si>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</si>
  <si>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</si>
  <si>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</si>
  <si>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</si>
  <si>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</si>
  <si>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</si>
  <si>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</si>
  <si>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</si>
  <si>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</si>
  <si>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</si>
  <si>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</si>
  <si>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</si>
  <si>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</si>
  <si>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</si>
  <si>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</si>
  <si>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</si>
  <si>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</si>
  <si>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</si>
  <si>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</si>
  <si>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</si>
  <si>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</si>
  <si>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</si>
  <si>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</si>
  <si>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</si>
  <si>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</si>
  <si>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</si>
  <si>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</si>
  <si>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</si>
  <si>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</si>
  <si>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</si>
  <si>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</si>
  <si>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</si>
  <si>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</si>
  <si>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</si>
  <si>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</si>
  <si>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</si>
  <si>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</si>
  <si>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</si>
  <si>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</si>
  <si>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</si>
  <si>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</si>
  <si>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</si>
  <si>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</si>
  <si>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</si>
  <si>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</si>
  <si>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</si>
  <si>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</si>
  <si>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</si>
  <si>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</si>
  <si>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</si>
  <si>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</si>
  <si>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</si>
  <si>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</si>
  <si>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</si>
  <si>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</si>
  <si>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</si>
  <si>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</si>
  <si>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</si>
  <si>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</si>
  <si>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</si>
  <si>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</si>
  <si>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</si>
  <si>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</si>
  <si>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</si>
  <si>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</si>
  <si>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</si>
  <si>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</si>
  <si>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</si>
  <si>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</si>
  <si>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</si>
  <si>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</si>
  <si>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</si>
  <si>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</si>
  <si>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</si>
  <si>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</si>
  <si>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</si>
  <si>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</si>
  <si>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</si>
  <si>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</si>
  <si>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</si>
  <si>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</si>
  <si>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</si>
  <si>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</si>
  <si>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</si>
  <si>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</si>
  <si>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</si>
  <si>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</si>
  <si>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</si>
  <si>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</si>
  <si>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</si>
  <si>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</si>
  <si>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</si>
  <si>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</si>
  <si>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</si>
  <si>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</si>
  <si>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</si>
  <si>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</si>
  <si>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</si>
  <si>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</si>
  <si>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</si>
  <si>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</si>
  <si>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</si>
  <si>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</si>
  <si>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</si>
  <si>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</si>
  <si>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</si>
  <si>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</si>
  <si>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</si>
  <si>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</si>
  <si>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</si>
  <si>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</si>
  <si>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</si>
  <si>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</si>
  <si>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</si>
  <si>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</si>
  <si>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</si>
  <si>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</si>
  <si>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</si>
  <si>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</si>
  <si>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</si>
  <si>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</si>
  <si>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</si>
  <si>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</si>
  <si>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</si>
  <si>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</si>
  <si>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</si>
  <si>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</si>
  <si>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</si>
  <si>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</si>
  <si>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</si>
  <si>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</si>
  <si>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</si>
  <si>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</si>
  <si>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</si>
  <si>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</si>
  <si>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</si>
  <si>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</si>
  <si>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</si>
  <si>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</si>
  <si>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</si>
  <si>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</si>
  <si>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</si>
  <si>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</si>
  <si>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</si>
  <si>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</si>
  <si>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</si>
  <si>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</si>
  <si>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</si>
  <si>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</si>
  <si>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</si>
  <si>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</si>
  <si>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</si>
  <si>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</si>
  <si>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</si>
  <si>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</si>
  <si>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</si>
  <si>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</si>
  <si>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</si>
  <si>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</si>
  <si>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</si>
  <si>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</si>
  <si>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</si>
  <si>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</si>
  <si>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</si>
  <si>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</si>
  <si>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</si>
  <si>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</si>
  <si>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</si>
  <si>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</si>
  <si>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</si>
  <si>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</si>
  <si>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</si>
  <si>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</si>
  <si>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</si>
  <si>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</si>
  <si>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</si>
  <si>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</si>
  <si>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</si>
  <si>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</si>
  <si>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</si>
  <si>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</si>
  <si>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</si>
  <si>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</si>
  <si>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</si>
  <si>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</si>
  <si>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</si>
  <si>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</si>
  <si>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</si>
  <si>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</si>
  <si>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</si>
  <si>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</si>
  <si>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</si>
  <si>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</si>
  <si>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</si>
  <si>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</si>
  <si>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</si>
  <si>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</si>
  <si>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</si>
  <si>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</si>
  <si>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</si>
  <si>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</si>
  <si>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</si>
  <si>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</si>
  <si>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</si>
  <si>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</si>
  <si>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</si>
  <si>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</si>
  <si>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</si>
  <si>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</si>
  <si>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</si>
  <si>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</si>
  <si>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</si>
  <si>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</si>
  <si>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</si>
  <si>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</si>
  <si>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</si>
  <si>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</si>
  <si>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</si>
  <si>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</si>
  <si>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</si>
  <si>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</si>
  <si>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</si>
  <si>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</si>
  <si>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</si>
  <si>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</si>
  <si>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</si>
  <si>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</si>
  <si>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</si>
  <si>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</si>
  <si>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</si>
  <si>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</si>
  <si>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</si>
  <si>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</si>
  <si>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</si>
  <si>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</si>
  <si>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</si>
  <si>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</si>
  <si>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</si>
  <si>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</si>
  <si>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</si>
  <si>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</si>
  <si>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</si>
  <si>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</si>
  <si>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</si>
  <si>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</si>
  <si>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</si>
  <si>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</si>
  <si>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</si>
  <si>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</si>
  <si>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</si>
  <si>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</si>
  <si>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</si>
  <si>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</si>
  <si>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</si>
  <si>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</si>
  <si>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</si>
  <si>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</si>
  <si>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</si>
  <si>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</si>
  <si>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</si>
  <si>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</si>
  <si>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</si>
  <si>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</si>
  <si>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</si>
  <si>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</si>
  <si>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</si>
  <si>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</si>
  <si>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</si>
  <si>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</si>
  <si>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</si>
  <si>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</si>
  <si>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</si>
  <si>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</si>
  <si>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</si>
  <si>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</si>
  <si>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</si>
  <si>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</si>
  <si>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</si>
  <si>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</si>
  <si>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</si>
  <si>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</si>
  <si>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</si>
  <si>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</si>
  <si>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</si>
  <si>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</si>
  <si>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</si>
  <si>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</si>
  <si>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</si>
  <si>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</si>
  <si>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</si>
  <si>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</si>
  <si>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</si>
  <si>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</si>
  <si>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</si>
  <si>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</si>
  <si>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</si>
  <si>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</si>
  <si>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</si>
  <si>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</si>
  <si>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</si>
  <si>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</si>
  <si>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</si>
  <si>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</si>
  <si>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</si>
  <si>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</si>
  <si>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</si>
  <si>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</si>
  <si>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</si>
  <si>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</si>
  <si>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</si>
  <si>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</si>
  <si>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</si>
  <si>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</si>
  <si>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</si>
  <si>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</si>
  <si>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</si>
  <si>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</si>
  <si>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</si>
  <si>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</si>
  <si>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</si>
  <si>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</si>
  <si>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</si>
  <si>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</si>
  <si>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</si>
  <si>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</si>
  <si>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</si>
  <si>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</si>
  <si>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</si>
  <si>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</si>
  <si>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</si>
  <si>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</si>
  <si>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</si>
  <si>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</si>
  <si>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</si>
  <si>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</si>
  <si>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</si>
  <si>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</si>
  <si>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</si>
  <si>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</si>
  <si>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</si>
  <si>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</si>
  <si>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</si>
  <si>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</si>
  <si>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</si>
  <si>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</si>
  <si>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</si>
  <si>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</si>
  <si>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</si>
  <si>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</si>
  <si>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</si>
  <si>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</si>
  <si>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</si>
  <si>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</si>
  <si>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</si>
  <si>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</si>
  <si>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</si>
  <si>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</si>
  <si>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</si>
  <si>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</si>
  <si>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</si>
  <si>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</si>
  <si>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</si>
  <si>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</si>
  <si>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</si>
  <si>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</si>
  <si>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</si>
  <si>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</si>
  <si>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</si>
  <si>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</si>
  <si>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</si>
  <si>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</si>
  <si>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</si>
  <si>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</si>
  <si>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</si>
  <si>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</si>
  <si>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</si>
  <si>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</si>
  <si>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</si>
  <si>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</si>
  <si>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</si>
  <si>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</si>
  <si>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</si>
  <si>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</si>
  <si>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</si>
  <si>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</si>
  <si>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</si>
  <si>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</si>
  <si>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</si>
  <si>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</si>
  <si>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</si>
  <si>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</si>
  <si>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</si>
  <si>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</si>
  <si>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</si>
  <si>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</si>
  <si>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</si>
  <si>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</si>
  <si>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</si>
  <si>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</si>
  <si>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</si>
  <si>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</si>
  <si>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</si>
  <si>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</si>
  <si>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</si>
  <si>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</si>
  <si>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</si>
  <si>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</si>
  <si>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</si>
  <si>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</si>
  <si>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</si>
  <si>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</si>
  <si>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</si>
  <si>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</si>
  <si>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</si>
  <si>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</si>
  <si>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</si>
  <si>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</si>
  <si>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</si>
  <si>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</si>
  <si>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</si>
  <si>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</si>
  <si>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</si>
  <si>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</si>
  <si>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</si>
  <si>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</si>
  <si>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</si>
  <si>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</si>
  <si>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</si>
  <si>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</si>
  <si>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</si>
  <si>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</si>
  <si>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</si>
  <si>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</si>
  <si>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</si>
  <si>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</si>
  <si>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</si>
  <si>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</si>
  <si>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</si>
  <si>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</si>
  <si>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</si>
  <si>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</si>
  <si>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</si>
  <si>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</si>
  <si>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</si>
  <si>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</si>
  <si>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</si>
  <si>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</si>
  <si>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</si>
  <si>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</si>
  <si>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</si>
  <si>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</si>
  <si>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</si>
  <si>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</si>
  <si>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</si>
  <si>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</si>
  <si>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</si>
  <si>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</si>
  <si>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</si>
  <si>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</si>
  <si>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</si>
  <si>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</si>
  <si>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</si>
  <si>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</si>
  <si>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</si>
  <si>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</si>
  <si>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</si>
  <si>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</si>
  <si>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</si>
  <si>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</si>
  <si>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</si>
  <si>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</si>
  <si>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</si>
  <si>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</si>
  <si>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</si>
  <si>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</si>
  <si>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</si>
  <si>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</si>
  <si>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</si>
  <si>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</si>
  <si>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</si>
  <si>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</si>
  <si>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</si>
  <si>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</si>
  <si>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</si>
  <si>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</si>
  <si>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</si>
  <si>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</si>
  <si>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</si>
  <si>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</si>
  <si>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</si>
  <si>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</si>
  <si>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</si>
  <si>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</si>
  <si>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</si>
  <si>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</si>
  <si>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</si>
  <si>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</si>
  <si>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</si>
  <si>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</si>
  <si>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</si>
  <si>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</si>
  <si>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</si>
  <si>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</si>
  <si>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</si>
  <si>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</si>
  <si>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</si>
  <si>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</si>
  <si>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</si>
  <si>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</si>
  <si>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</si>
  <si>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</si>
  <si>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</si>
  <si>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</si>
  <si>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</si>
  <si>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</si>
  <si>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</si>
  <si>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</si>
  <si>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</si>
  <si>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</si>
  <si>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</si>
  <si>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</si>
  <si>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</si>
  <si>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</si>
  <si>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</si>
  <si>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</si>
  <si>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</si>
  <si>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</si>
  <si>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</si>
  <si>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</si>
  <si>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</si>
  <si>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</si>
  <si>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</si>
  <si>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</si>
  <si>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</si>
  <si>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</si>
  <si>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</si>
  <si>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</si>
  <si>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</si>
  <si>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</si>
  <si>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</si>
  <si>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</si>
  <si>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</si>
  <si>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</si>
  <si>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</si>
  <si>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</si>
  <si>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</si>
  <si>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</si>
  <si>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</si>
  <si>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</si>
  <si>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</si>
  <si>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</si>
  <si>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</si>
  <si>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</si>
  <si>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</si>
  <si>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</si>
  <si>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</si>
  <si>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</si>
  <si>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</si>
  <si>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</si>
  <si>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</si>
  <si>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</si>
  <si>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</si>
  <si>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</si>
  <si>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</si>
  <si>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</si>
  <si>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</si>
  <si>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</si>
  <si>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</si>
  <si>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</si>
  <si>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</si>
  <si>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</si>
  <si>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</si>
  <si>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</si>
  <si>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</si>
  <si>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</si>
  <si>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</si>
  <si>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</si>
  <si>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</si>
  <si>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</si>
  <si>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</si>
  <si>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</si>
  <si>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</si>
  <si>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</si>
  <si>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</si>
  <si>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</si>
  <si>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</si>
  <si>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</si>
  <si>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</si>
  <si>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</si>
  <si>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</si>
  <si>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</si>
  <si>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</si>
  <si>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</si>
  <si>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</si>
  <si>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</si>
  <si>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</si>
  <si>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</si>
  <si>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</si>
  <si>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</si>
  <si>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</si>
  <si>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</si>
  <si>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</si>
  <si>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</si>
  <si>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</si>
  <si>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</si>
  <si>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</si>
  <si>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</si>
  <si>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</si>
  <si>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</si>
  <si>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</si>
  <si>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</si>
  <si>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</si>
  <si>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</si>
  <si>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</si>
  <si>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</si>
  <si>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</si>
  <si>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</si>
  <si>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</si>
  <si>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</si>
  <si>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</si>
  <si>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</si>
  <si>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</si>
  <si>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</si>
  <si>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</si>
  <si>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</si>
  <si>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</si>
  <si>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</si>
  <si>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</si>
  <si>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</si>
  <si>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</si>
  <si>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</si>
  <si>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</si>
  <si>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</si>
  <si>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</si>
  <si>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</si>
  <si>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</si>
  <si>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</si>
  <si>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</si>
  <si>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</si>
  <si>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</si>
  <si>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</si>
  <si>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</si>
  <si>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</si>
  <si>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</si>
  <si>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</si>
  <si>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</si>
  <si>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</si>
  <si>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</si>
  <si>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</si>
  <si>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</si>
  <si>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</si>
  <si>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</si>
  <si>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</si>
  <si>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</si>
  <si>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</si>
  <si>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</si>
  <si>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</si>
  <si>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</si>
  <si>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</si>
  <si>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</si>
  <si>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</si>
  <si>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</si>
  <si>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</si>
  <si>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</si>
  <si>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</si>
  <si>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</si>
  <si>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</si>
  <si>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</si>
  <si>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</si>
  <si>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</si>
  <si>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</si>
  <si>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</si>
  <si>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</si>
  <si>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</si>
  <si>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</si>
  <si>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</si>
  <si>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</si>
  <si>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</si>
  <si>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</si>
  <si>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</si>
  <si>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</si>
  <si>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</si>
  <si>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</si>
  <si>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</si>
  <si>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</si>
  <si>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</si>
  <si>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</si>
  <si>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</si>
  <si>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</si>
  <si>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</si>
  <si>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</si>
  <si>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</si>
  <si>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</si>
  <si>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</si>
  <si>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</si>
  <si>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</si>
  <si>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</si>
  <si>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</si>
  <si>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</si>
  <si>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</si>
  <si>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</si>
  <si>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</si>
  <si>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</si>
  <si>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</si>
  <si>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</si>
  <si>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</si>
  <si>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</si>
  <si>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</si>
  <si>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</si>
  <si>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</si>
  <si>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</si>
  <si>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</si>
  <si>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</si>
  <si>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</si>
  <si>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</si>
  <si>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</si>
  <si>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</si>
  <si>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</si>
  <si>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</si>
  <si>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</si>
  <si>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</si>
  <si>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</si>
  <si>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</si>
  <si>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</si>
  <si>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</si>
  <si>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</si>
  <si>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</si>
  <si>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</si>
  <si>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</si>
  <si>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</si>
  <si>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</si>
  <si>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</si>
  <si>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</si>
  <si>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</si>
  <si>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</si>
  <si>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</si>
  <si>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</si>
  <si>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</si>
  <si>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</si>
  <si>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</si>
  <si>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</si>
  <si>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</si>
  <si>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</si>
  <si>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</si>
  <si>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</si>
  <si>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</si>
  <si>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</si>
  <si>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</si>
  <si>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</si>
  <si>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</si>
  <si>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</si>
  <si>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</si>
  <si>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</si>
  <si>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</si>
  <si>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</si>
  <si>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</si>
  <si>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</si>
  <si>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</si>
  <si>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</si>
  <si>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</si>
  <si>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</si>
  <si>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</si>
  <si>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</si>
  <si>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</si>
  <si>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</si>
  <si>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</si>
  <si>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</si>
  <si>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</si>
  <si>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</si>
  <si>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</si>
  <si>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</si>
  <si>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</si>
  <si>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</si>
  <si>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</si>
  <si>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</si>
  <si>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</si>
  <si>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</si>
  <si>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</si>
  <si>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</si>
  <si>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</si>
  <si>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</si>
  <si>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</si>
  <si>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</si>
  <si>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</si>
  <si>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</si>
  <si>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</si>
  <si>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</si>
  <si>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</si>
  <si>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</si>
  <si>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</si>
  <si>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</si>
  <si>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</si>
  <si>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</si>
  <si>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</si>
  <si>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</si>
  <si>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</si>
  <si>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</si>
  <si>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</si>
  <si>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</si>
  <si>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</si>
  <si>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</si>
  <si>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</si>
  <si>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</si>
  <si>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</si>
  <si>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</si>
  <si>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</si>
  <si>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</si>
  <si>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</si>
  <si>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</si>
  <si>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</si>
  <si>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</si>
  <si>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</si>
  <si>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</si>
  <si>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</si>
  <si>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</si>
  <si>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</si>
  <si>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</si>
  <si>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</si>
  <si>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</si>
  <si>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</si>
  <si>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</si>
  <si>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</si>
  <si>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</si>
  <si>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</si>
  <si>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</si>
  <si>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</si>
  <si>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</si>
  <si>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</si>
  <si>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</si>
  <si>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</si>
  <si>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</si>
  <si>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</si>
  <si>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</si>
  <si>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</si>
  <si>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</si>
  <si>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</si>
  <si>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</si>
  <si>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</si>
  <si>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</si>
  <si>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</si>
  <si>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</si>
  <si>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</si>
  <si>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</si>
  <si>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</si>
  <si>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</si>
  <si>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</si>
  <si>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</si>
  <si>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</si>
  <si>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</si>
  <si>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</si>
  <si>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</si>
  <si>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</si>
  <si>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</si>
  <si>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</si>
  <si>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</si>
  <si>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</si>
  <si>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</si>
  <si>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</si>
  <si>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</si>
  <si>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</si>
  <si>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</si>
  <si>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</si>
  <si>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</si>
  <si>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</si>
  <si>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</si>
  <si>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</si>
  <si>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</si>
  <si>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</si>
  <si>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</si>
  <si>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</si>
  <si>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</si>
  <si>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</si>
  <si>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</si>
  <si>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</si>
  <si>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</si>
  <si>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</si>
  <si>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</si>
  <si>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</si>
  <si>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</si>
  <si>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</si>
  <si>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</si>
  <si>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</si>
  <si>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</si>
  <si>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</si>
  <si>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</si>
  <si>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</si>
  <si>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</si>
  <si>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</si>
  <si>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</si>
  <si>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</si>
  <si>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</si>
  <si>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</si>
  <si>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</si>
  <si>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</si>
  <si>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</si>
  <si>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</si>
  <si>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</si>
  <si>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</si>
  <si>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</si>
  <si>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</si>
  <si>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</si>
  <si>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</si>
  <si>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</si>
  <si>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</si>
  <si>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</si>
  <si>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</si>
  <si>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</si>
  <si>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</si>
  <si>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</si>
  <si>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</si>
  <si>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</si>
  <si>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</si>
  <si>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</si>
  <si>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</si>
  <si>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</si>
  <si>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</si>
  <si>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</si>
  <si>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</si>
  <si>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</si>
  <si>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</si>
  <si>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</si>
  <si>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</si>
  <si>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</si>
  <si>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</si>
  <si>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</si>
  <si>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</si>
  <si>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</si>
  <si>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</si>
  <si>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</si>
  <si>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</si>
  <si>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</si>
  <si>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</si>
  <si>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</si>
  <si>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</si>
  <si>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</si>
  <si>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</si>
  <si>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</si>
  <si>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</si>
  <si>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</si>
  <si>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</si>
  <si>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</si>
  <si>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</si>
  <si>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</si>
  <si>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</si>
  <si>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</si>
  <si>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</si>
  <si>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</si>
  <si>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</si>
  <si>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</si>
  <si>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</si>
  <si>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</si>
  <si>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</si>
  <si>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</si>
  <si>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</si>
  <si>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</si>
  <si>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</si>
  <si>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</si>
  <si>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</si>
  <si>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</si>
  <si>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</si>
  <si>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</si>
  <si>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</si>
  <si>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</si>
  <si>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</si>
  <si>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</si>
  <si>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</si>
  <si>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</si>
  <si>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</si>
  <si>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</si>
  <si>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</si>
  <si>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</si>
  <si>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</si>
  <si>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</si>
  <si>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</si>
  <si>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</si>
  <si>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</si>
  <si>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</si>
  <si>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</si>
  <si>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</si>
  <si>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</si>
  <si>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</si>
  <si>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</si>
  <si>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</si>
  <si>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</si>
  <si>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</si>
  <si>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</si>
  <si>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</si>
  <si>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</si>
  <si>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</si>
  <si>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</si>
  <si>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</si>
  <si>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</si>
  <si>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</si>
  <si>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</si>
  <si>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</si>
  <si>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</si>
  <si>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</si>
  <si>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</si>
  <si>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</si>
  <si>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</si>
  <si>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</si>
  <si>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</si>
  <si>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</si>
  <si>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</si>
  <si>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</si>
  <si>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</si>
  <si>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</si>
  <si>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</si>
  <si>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</si>
  <si>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</si>
  <si>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</si>
  <si>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</si>
  <si>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</si>
  <si>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</si>
  <si>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</si>
  <si>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</si>
  <si>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</si>
  <si>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</si>
  <si>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</si>
  <si>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</si>
  <si>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</si>
  <si>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</si>
  <si>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</si>
  <si>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</si>
  <si>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</si>
  <si>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</si>
  <si>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</si>
  <si>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</si>
  <si>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</si>
  <si>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</si>
  <si>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</si>
  <si>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</si>
  <si>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</si>
  <si>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</si>
  <si>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</si>
  <si>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</si>
  <si>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</si>
  <si>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</si>
  <si>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</si>
  <si>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</si>
  <si>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</si>
  <si>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</si>
  <si>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</si>
  <si>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</si>
  <si>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</si>
  <si>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</si>
  <si>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</si>
  <si>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</si>
  <si>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</si>
  <si>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</si>
  <si>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</si>
  <si>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</si>
  <si>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</si>
  <si>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</si>
  <si>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</si>
  <si>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</si>
  <si>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</si>
  <si>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</si>
  <si>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</si>
  <si>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</si>
  <si>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</si>
  <si>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</si>
  <si>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</si>
  <si>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</si>
  <si>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</si>
  <si>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</si>
  <si>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</si>
  <si>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</si>
  <si>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</si>
  <si>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</si>
  <si>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</si>
  <si>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</si>
  <si>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</si>
  <si>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</si>
  <si>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</si>
  <si>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</si>
  <si>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</si>
  <si>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</si>
  <si>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</si>
  <si>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</si>
  <si>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</si>
  <si>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</si>
  <si>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</si>
  <si>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</si>
  <si>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</si>
  <si>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</si>
  <si>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</si>
  <si>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</si>
  <si>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</si>
  <si>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</si>
  <si>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</si>
  <si>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</si>
  <si>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</si>
  <si>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</si>
  <si>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</si>
  <si>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</si>
  <si>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</si>
  <si>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</si>
  <si>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</si>
  <si>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</si>
  <si>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</si>
  <si>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</si>
  <si>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</si>
  <si>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</si>
  <si>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</si>
  <si>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</si>
  <si>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</si>
  <si>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</si>
  <si>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</si>
  <si>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</si>
  <si>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</si>
  <si>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</si>
  <si>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</si>
  <si>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</si>
  <si>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</si>
  <si>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</si>
  <si>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</si>
  <si>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</si>
  <si>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</si>
  <si>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</si>
  <si>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</si>
  <si>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</si>
  <si>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</si>
  <si>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</si>
  <si>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</si>
  <si>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</si>
  <si>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</si>
  <si>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</si>
  <si>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</si>
  <si>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</si>
  <si>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</si>
  <si>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</si>
  <si>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</si>
  <si>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</si>
  <si>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</si>
  <si>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</si>
  <si>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</si>
  <si>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</si>
  <si>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</si>
  <si>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</si>
  <si>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</si>
  <si>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</si>
  <si>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</si>
  <si>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</si>
  <si>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</si>
  <si>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</si>
  <si>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</si>
  <si>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</si>
  <si>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</si>
  <si>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</si>
  <si>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</si>
  <si>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</si>
  <si>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</si>
  <si>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</si>
  <si>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</si>
  <si>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</si>
  <si>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</si>
  <si>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</si>
  <si>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</si>
  <si>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</si>
  <si>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</si>
  <si>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</si>
  <si>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</si>
  <si>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</si>
  <si>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</si>
  <si>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</si>
  <si>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</si>
  <si>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</si>
  <si>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</si>
  <si>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</si>
  <si>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</si>
  <si>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</si>
  <si>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</si>
  <si>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</si>
  <si>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</si>
  <si>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</si>
  <si>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</si>
  <si>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</si>
  <si>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</si>
  <si>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</si>
  <si>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</si>
  <si>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</si>
  <si>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</si>
  <si>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</si>
  <si>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</si>
  <si>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</si>
  <si>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</si>
  <si>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</si>
  <si>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</si>
  <si>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</si>
  <si>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</si>
  <si>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</si>
  <si>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</si>
  <si>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</si>
  <si>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</si>
  <si>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</si>
  <si>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</si>
  <si>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</si>
  <si>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</si>
  <si>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</si>
  <si>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</si>
  <si>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</si>
  <si>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</si>
  <si>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</si>
  <si>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</si>
  <si>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</si>
  <si>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</si>
  <si>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</si>
  <si>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</si>
  <si>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</si>
  <si>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</si>
  <si>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</si>
  <si>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</si>
  <si>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</si>
  <si>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</si>
  <si>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</si>
  <si>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</si>
  <si>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</si>
  <si>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</si>
  <si>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</si>
  <si>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</si>
  <si>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</si>
  <si>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</si>
  <si>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</si>
  <si>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</si>
  <si>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</si>
  <si>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</si>
  <si>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</si>
  <si>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</si>
  <si>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</si>
  <si>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</si>
  <si>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</si>
  <si>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</si>
  <si>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</si>
  <si>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</si>
  <si>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</si>
  <si>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</si>
  <si>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</si>
  <si>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</si>
  <si>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</si>
  <si>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</si>
  <si>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</si>
  <si>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</si>
  <si>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</si>
  <si>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</si>
  <si>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</si>
  <si>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</si>
  <si>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</si>
  <si>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</si>
  <si>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</si>
  <si>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</si>
  <si>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</si>
  <si>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</si>
  <si>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</si>
  <si>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</si>
  <si>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</si>
  <si>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</si>
  <si>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</si>
  <si>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</si>
  <si>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</si>
  <si>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</si>
  <si>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</si>
  <si>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</si>
  <si>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</si>
  <si>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</si>
  <si>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</si>
  <si>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</si>
  <si>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</si>
  <si>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</si>
  <si>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</si>
  <si>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</si>
  <si>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</si>
  <si>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</si>
  <si>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</si>
  <si>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</si>
  <si>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</si>
  <si>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</si>
  <si>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</si>
  <si>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</si>
  <si>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</si>
  <si>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</si>
  <si>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</si>
  <si>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</si>
  <si>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</si>
  <si>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</si>
  <si>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</si>
  <si>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</si>
  <si>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</si>
  <si>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</si>
  <si>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</si>
  <si>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</si>
  <si>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</si>
  <si>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</si>
  <si>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</si>
  <si>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</si>
  <si>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</si>
  <si>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</si>
  <si>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</si>
  <si>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</si>
  <si>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</si>
  <si>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</si>
  <si>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</si>
  <si>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</si>
  <si>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</si>
  <si>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</si>
  <si>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</si>
  <si>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</si>
  <si>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</si>
  <si>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</si>
  <si>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</si>
  <si>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</si>
  <si>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</si>
  <si>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</si>
  <si>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</si>
  <si>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</si>
  <si>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</si>
  <si>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</si>
  <si>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</si>
  <si>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</si>
  <si>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</si>
  <si>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</si>
  <si>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</si>
  <si>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</si>
  <si>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</si>
  <si>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</si>
  <si>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</si>
  <si>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</si>
  <si>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</si>
  <si>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</si>
  <si>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</si>
  <si>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</si>
  <si>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</si>
  <si>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</si>
  <si>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</si>
  <si>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</si>
  <si>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</si>
  <si>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</si>
  <si>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</si>
  <si>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</si>
  <si>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</si>
  <si>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</si>
  <si>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</si>
  <si>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</si>
  <si>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</si>
  <si>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</si>
  <si>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</si>
  <si>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</si>
  <si>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</si>
  <si>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</si>
  <si>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</si>
  <si>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</si>
  <si>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</si>
  <si>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</si>
  <si>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</si>
  <si>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</si>
  <si>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</si>
  <si>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</si>
  <si>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</si>
  <si>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</si>
  <si>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</si>
  <si>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</si>
  <si>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</si>
  <si>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</si>
  <si>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</si>
  <si>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</si>
  <si>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</si>
  <si>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</si>
  <si>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</si>
  <si>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</si>
  <si>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</si>
  <si>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</si>
  <si>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</si>
  <si>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</si>
  <si>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</si>
  <si>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</si>
  <si>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</si>
  <si>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</si>
  <si>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</si>
  <si>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</si>
  <si>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</si>
  <si>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</si>
  <si>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</si>
  <si>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</si>
  <si>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</si>
  <si>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</si>
  <si>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</si>
  <si>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</si>
  <si>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</si>
  <si>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</si>
  <si>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</si>
  <si>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</si>
  <si>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</si>
  <si>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</si>
  <si>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</si>
  <si>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</si>
  <si>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</si>
  <si>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</si>
  <si>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</si>
  <si>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</si>
  <si>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</si>
  <si>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</si>
  <si>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</si>
  <si>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</si>
  <si>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</si>
  <si>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</si>
  <si>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</si>
  <si>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</si>
  <si>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</si>
  <si>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</si>
  <si>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</si>
  <si>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</si>
  <si>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</si>
  <si>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</si>
  <si>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</si>
  <si>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</si>
  <si>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</si>
  <si>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</si>
  <si>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</si>
  <si>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</si>
  <si>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</si>
  <si>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</si>
  <si>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</si>
  <si>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</si>
  <si>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</si>
  <si>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</si>
  <si>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</si>
  <si>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</si>
  <si>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</si>
  <si>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</si>
  <si>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</si>
  <si>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</si>
  <si>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</si>
  <si>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</si>
  <si>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</si>
  <si>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</si>
  <si>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</si>
  <si>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</si>
  <si>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</si>
  <si>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</si>
  <si>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</si>
  <si>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</si>
  <si>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</si>
  <si>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</si>
  <si>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</si>
  <si>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</si>
  <si>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</si>
  <si>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</si>
  <si>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</si>
  <si>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</si>
  <si>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</si>
  <si>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</si>
  <si>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</si>
  <si>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</si>
  <si>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</si>
  <si>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</si>
  <si>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</si>
  <si>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</si>
  <si>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</si>
  <si>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</si>
  <si>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</si>
  <si>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</si>
  <si>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</si>
  <si>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</si>
  <si>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</si>
  <si>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</si>
  <si>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</si>
  <si>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</si>
  <si>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</si>
  <si>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</si>
  <si>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</si>
  <si>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</si>
  <si>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</si>
  <si>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</si>
  <si>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</si>
  <si>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</si>
  <si>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</si>
  <si>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</si>
  <si>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</si>
  <si>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</si>
  <si>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</si>
  <si>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</si>
  <si>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</si>
  <si>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</si>
  <si>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</si>
  <si>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</si>
  <si>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</si>
  <si>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</si>
  <si>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</si>
  <si>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</si>
  <si>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</si>
  <si>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</si>
  <si>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</si>
  <si>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</si>
  <si>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</si>
  <si>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</si>
  <si>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</si>
  <si>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</si>
  <si>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</si>
  <si>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</si>
  <si>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</si>
  <si>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</si>
  <si>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</si>
  <si>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</si>
  <si>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</si>
  <si>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</si>
  <si>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</si>
  <si>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</si>
  <si>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</si>
  <si>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</si>
  <si>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</si>
  <si>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</si>
  <si>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</si>
  <si>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</si>
  <si>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</si>
  <si>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</si>
  <si>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</si>
  <si>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</si>
  <si>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</si>
  <si>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</si>
  <si>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</si>
  <si>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</si>
  <si>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</si>
  <si>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</si>
  <si>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</si>
  <si>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</si>
  <si>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</si>
  <si>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</si>
  <si>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</si>
  <si>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</si>
  <si>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</si>
  <si>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</si>
  <si>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</si>
  <si>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</si>
  <si>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</si>
  <si>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</si>
  <si>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</si>
  <si>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</si>
  <si>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</si>
  <si>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</si>
  <si>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</si>
  <si>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</si>
  <si>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</si>
  <si>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</si>
  <si>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</si>
  <si>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</si>
  <si>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</si>
  <si>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</si>
  <si>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</si>
  <si>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</si>
  <si>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</si>
  <si>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</si>
  <si>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</si>
  <si>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</si>
  <si>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</si>
  <si>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</si>
  <si>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</si>
  <si>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</si>
  <si>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</si>
  <si>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</si>
  <si>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</si>
  <si>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</si>
  <si>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</si>
  <si>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</si>
  <si>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</si>
  <si>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</si>
  <si>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</si>
  <si>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</si>
  <si>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</si>
  <si>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</si>
  <si>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</si>
  <si>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</si>
  <si>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</si>
  <si>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</si>
  <si>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</si>
  <si>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</si>
  <si>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</si>
  <si>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</si>
  <si>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</si>
  <si>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</si>
  <si>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</si>
  <si>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</si>
  <si>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</si>
  <si>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</si>
  <si>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</si>
  <si>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</si>
  <si>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</si>
  <si>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</si>
  <si>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</si>
  <si>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</si>
  <si>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</si>
  <si>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</si>
  <si>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</si>
  <si>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</si>
  <si>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</si>
  <si>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</si>
  <si>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</si>
  <si>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</si>
  <si>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</si>
  <si>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</si>
  <si>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</si>
  <si>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</si>
  <si>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</si>
  <si>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</si>
  <si>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</si>
  <si>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</si>
  <si>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</si>
  <si>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</si>
  <si>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</si>
  <si>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</si>
  <si>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</si>
  <si>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</si>
  <si>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</si>
  <si>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</si>
  <si>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</si>
  <si>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</si>
  <si>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</si>
  <si>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</si>
  <si>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</si>
  <si>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</si>
  <si>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</si>
  <si>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</si>
  <si>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</si>
  <si>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</si>
  <si>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</si>
  <si>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</si>
  <si>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</si>
  <si>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</si>
  <si>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</si>
  <si>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</si>
  <si>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</si>
  <si>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</si>
  <si>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</si>
  <si>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</si>
  <si>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</si>
  <si>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</si>
  <si>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</si>
  <si>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</si>
  <si>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</si>
  <si>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</si>
  <si>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</si>
  <si>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</si>
  <si>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</si>
  <si>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</si>
  <si>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</si>
  <si>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</si>
  <si>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</si>
  <si>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</si>
  <si>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</si>
  <si>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</si>
  <si>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</si>
  <si>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</si>
  <si>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</si>
  <si>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</si>
  <si>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</si>
  <si>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</si>
  <si>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</si>
  <si>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</si>
  <si>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</si>
  <si>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</si>
  <si>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</si>
  <si>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</si>
  <si>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</si>
  <si>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</si>
  <si>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</si>
  <si>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</si>
  <si>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</si>
  <si>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</si>
  <si>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</si>
  <si>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</si>
  <si>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</si>
  <si>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</si>
  <si>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</si>
  <si>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</si>
  <si>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</si>
  <si>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</si>
  <si>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</si>
  <si>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</si>
  <si>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</si>
  <si>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</si>
  <si>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</si>
  <si>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</si>
  <si>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</si>
  <si>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</si>
  <si>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</si>
  <si>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</si>
  <si>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</si>
  <si>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</si>
  <si>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</si>
  <si>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</si>
  <si>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</si>
  <si>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</si>
  <si>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</si>
  <si>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</si>
  <si>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</si>
  <si>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</si>
  <si>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</si>
  <si>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</si>
  <si>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</si>
  <si>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</si>
  <si>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</si>
  <si>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</si>
  <si>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</si>
  <si>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</si>
  <si>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</si>
  <si>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</si>
  <si>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</si>
  <si>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</si>
  <si>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</si>
  <si>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</si>
  <si>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</si>
  <si>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</si>
  <si>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</si>
  <si>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</si>
  <si>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</si>
  <si>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</si>
  <si>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</si>
  <si>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</si>
  <si>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</si>
  <si>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</si>
  <si>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</si>
  <si>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</si>
  <si>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</si>
  <si>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</si>
  <si>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</si>
  <si>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</si>
  <si>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</si>
  <si>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</si>
  <si>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</si>
  <si>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</si>
  <si>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</si>
  <si>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</si>
  <si>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</si>
  <si>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</si>
  <si>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</si>
  <si>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</si>
  <si>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</si>
  <si>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</si>
  <si>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</si>
  <si>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</si>
  <si>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</si>
  <si>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</si>
  <si>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</si>
  <si>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</si>
  <si>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</si>
  <si>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</si>
  <si>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</si>
  <si>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</si>
  <si>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</si>
  <si>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</si>
  <si>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</si>
  <si>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</si>
  <si>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</si>
  <si>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</si>
  <si>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</si>
  <si>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</si>
  <si>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</si>
  <si>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</si>
  <si>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</si>
  <si>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</si>
  <si>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</si>
  <si>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</si>
  <si>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</si>
  <si>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</si>
  <si>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</si>
  <si>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</si>
  <si>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</si>
  <si>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</si>
  <si>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</si>
  <si>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</si>
  <si>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</si>
  <si>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</si>
  <si>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</si>
  <si>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</si>
  <si>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</si>
  <si>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</si>
  <si>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</si>
  <si>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</si>
  <si>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</si>
  <si>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</si>
  <si>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</si>
  <si>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</si>
  <si>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</si>
  <si>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</si>
  <si>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</si>
  <si>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</si>
  <si>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</si>
  <si>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</si>
  <si>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</si>
  <si>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</si>
  <si>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</si>
  <si>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</si>
  <si>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</si>
  <si>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</si>
  <si>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</si>
  <si>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</si>
  <si>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</si>
  <si>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</si>
  <si>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</si>
  <si>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</si>
  <si>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</si>
  <si>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</si>
  <si>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</si>
  <si>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</si>
  <si>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</si>
  <si>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</si>
  <si>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</si>
  <si>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</si>
  <si>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</si>
  <si>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</si>
  <si>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</si>
  <si>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</si>
  <si>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</si>
  <si>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</si>
  <si>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</si>
  <si>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</si>
  <si>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</si>
  <si>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</si>
  <si>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</si>
  <si>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</si>
  <si>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</si>
  <si>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</si>
  <si>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</si>
  <si>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</si>
  <si>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</si>
  <si>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</si>
  <si>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</si>
  <si>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</si>
  <si>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</si>
  <si>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</si>
  <si>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</si>
  <si>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</si>
  <si>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</si>
  <si>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</si>
  <si>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</si>
  <si>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</si>
  <si>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</si>
  <si>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</si>
  <si>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</si>
  <si>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</si>
  <si>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</si>
  <si>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</si>
  <si>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</si>
  <si>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</si>
  <si>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</si>
  <si>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</si>
  <si>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</si>
  <si>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</si>
  <si>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</si>
  <si>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</si>
  <si>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</si>
  <si>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</si>
  <si>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</si>
  <si>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</si>
  <si>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</si>
  <si>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</si>
  <si>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</si>
  <si>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</si>
  <si>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</si>
  <si>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</si>
  <si>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</si>
  <si>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</si>
  <si>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</si>
  <si>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</si>
  <si>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</si>
  <si>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</si>
  <si>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</si>
  <si>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</si>
  <si>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</si>
  <si>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</si>
  <si>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</si>
  <si>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</si>
  <si>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</si>
  <si>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</si>
  <si>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</si>
  <si>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</si>
  <si>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</si>
  <si>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</si>
  <si>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</si>
  <si>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</si>
  <si>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</si>
  <si>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</si>
  <si>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</si>
  <si>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</si>
  <si>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</si>
  <si>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</si>
  <si>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</si>
  <si>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</si>
  <si>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</si>
  <si>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</si>
  <si>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</si>
  <si>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</si>
  <si>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</si>
  <si>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</si>
  <si>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</si>
  <si>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</si>
  <si>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</si>
  <si>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</si>
  <si>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</si>
  <si>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</si>
  <si>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</si>
  <si>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</si>
  <si>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</si>
  <si>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</si>
  <si>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</si>
  <si>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</si>
  <si>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</si>
  <si>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</si>
  <si>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</si>
  <si>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</si>
  <si>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</si>
  <si>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</si>
  <si>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</si>
  <si>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</si>
  <si>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</si>
  <si>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</si>
  <si>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</si>
  <si>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</si>
  <si>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</si>
  <si>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</si>
  <si>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</si>
  <si>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</si>
  <si>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</si>
  <si>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</si>
  <si>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</si>
  <si>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</si>
  <si>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</si>
  <si>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</si>
  <si>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</si>
  <si>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</si>
  <si>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</si>
  <si>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</si>
  <si>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</si>
  <si>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</si>
  <si>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</si>
  <si>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</si>
  <si>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</si>
  <si>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</si>
  <si>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</si>
  <si>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</si>
  <si>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</si>
  <si>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</si>
  <si>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</si>
  <si>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</si>
  <si>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</si>
  <si>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</si>
  <si>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</si>
  <si>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</si>
  <si>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</si>
  <si>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</si>
  <si>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</si>
  <si>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</si>
  <si>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</si>
  <si>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</si>
  <si>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</si>
  <si>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</si>
  <si>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</si>
  <si>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</si>
  <si>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</si>
  <si>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</si>
  <si>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</si>
  <si>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</si>
  <si>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</si>
  <si>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</si>
  <si>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</si>
  <si>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</si>
  <si>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</si>
  <si>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</si>
  <si>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</si>
  <si>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</si>
  <si>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</si>
  <si>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</si>
  <si>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</si>
  <si>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</si>
  <si>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</si>
  <si>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</si>
  <si>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</si>
  <si>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</si>
  <si>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</si>
  <si>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</si>
  <si>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</si>
  <si>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</si>
  <si>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</si>
  <si>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</si>
  <si>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</si>
  <si>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</si>
  <si>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</si>
  <si>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</si>
  <si>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</si>
  <si>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</si>
  <si>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</si>
  <si>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</si>
  <si>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</si>
  <si>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</si>
  <si>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</si>
  <si>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</si>
  <si>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</si>
  <si>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</si>
  <si>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</si>
  <si>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</si>
  <si>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</si>
  <si>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</si>
  <si>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</si>
  <si>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</si>
  <si>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</si>
  <si>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</si>
  <si>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</si>
  <si>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</si>
  <si>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</si>
  <si>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</si>
  <si>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</si>
  <si>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</si>
  <si>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</si>
  <si>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</si>
  <si>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</si>
  <si>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</si>
  <si>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</si>
  <si>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</si>
  <si>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</si>
  <si>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</si>
  <si>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</si>
  <si>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</si>
  <si>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</si>
  <si>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</si>
  <si>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</si>
  <si>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</si>
  <si>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</si>
  <si>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</si>
  <si>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</si>
  <si>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</si>
  <si>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</si>
  <si>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</si>
  <si>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</si>
  <si>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</si>
  <si>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</si>
  <si>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</si>
  <si>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</si>
  <si>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</si>
  <si>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</si>
  <si>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</si>
  <si>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</si>
  <si>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</si>
  <si>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</si>
  <si>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</si>
  <si>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</si>
  <si>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</si>
  <si>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</si>
  <si>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</si>
  <si>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</si>
  <si>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</si>
  <si>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</si>
  <si>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</si>
  <si>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</si>
  <si>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</si>
  <si>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</si>
  <si>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</si>
  <si>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</si>
  <si>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</si>
  <si>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</si>
  <si>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</si>
  <si>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</si>
  <si>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</si>
  <si>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</si>
  <si>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</si>
  <si>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</si>
  <si>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</si>
  <si>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</si>
  <si>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</si>
  <si>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</si>
  <si>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</si>
  <si>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</si>
  <si>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</si>
  <si>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</si>
  <si>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</si>
  <si>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</si>
  <si>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</si>
  <si>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</si>
  <si>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</si>
  <si>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</si>
  <si>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</si>
  <si>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</si>
  <si>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</si>
  <si>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</si>
  <si>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</si>
  <si>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</si>
  <si>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</si>
  <si>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</si>
  <si>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</si>
  <si>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</si>
  <si>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</si>
  <si>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</si>
  <si>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</si>
  <si>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</si>
  <si>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</si>
  <si>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</si>
  <si>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</si>
  <si>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</si>
  <si>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</si>
  <si>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</si>
  <si>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</si>
  <si>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</si>
  <si>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</si>
  <si>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</si>
  <si>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</si>
  <si>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</si>
  <si>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</si>
  <si>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</si>
  <si>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</si>
  <si>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</si>
  <si>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</si>
  <si>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</si>
  <si>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</si>
  <si>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</si>
  <si>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</si>
  <si>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</si>
  <si>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</si>
  <si>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</si>
  <si>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</si>
  <si>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</si>
  <si>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</si>
  <si>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</si>
  <si>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</si>
  <si>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</si>
  <si>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</si>
  <si>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</si>
  <si>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</si>
  <si>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</si>
  <si>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</si>
  <si>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</si>
  <si>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</si>
  <si>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</si>
  <si>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</si>
  <si>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</si>
  <si>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</si>
  <si>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</si>
  <si>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</si>
  <si>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</si>
  <si>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</si>
  <si>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</si>
  <si>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</si>
  <si>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</si>
  <si>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</si>
  <si>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</si>
  <si>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</si>
  <si>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</si>
  <si>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</si>
  <si>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</si>
  <si>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</si>
  <si>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</si>
  <si>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</si>
  <si>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</si>
  <si>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</si>
  <si>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</si>
  <si>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</si>
  <si>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</si>
  <si>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</si>
  <si>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</si>
  <si>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</si>
  <si>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</si>
  <si>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</si>
  <si>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</si>
  <si>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</si>
  <si>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</si>
  <si>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</si>
  <si>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</si>
  <si>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</si>
  <si>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</si>
  <si>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</si>
  <si>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</si>
  <si>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</si>
  <si>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</si>
  <si>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</si>
  <si>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</si>
  <si>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</si>
  <si>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</si>
  <si>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</si>
  <si>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</si>
  <si>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</si>
  <si>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</si>
  <si>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</si>
  <si>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</si>
  <si>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</si>
  <si>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</si>
  <si>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</si>
  <si>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</si>
  <si>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</si>
  <si>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</si>
  <si>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</si>
  <si>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</si>
  <si>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</si>
  <si>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</si>
  <si>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</si>
  <si>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</si>
  <si>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</si>
  <si>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</si>
  <si>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</si>
  <si>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</si>
  <si>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</si>
  <si>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</si>
  <si>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</si>
  <si>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</si>
  <si>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</si>
  <si>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</si>
  <si>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</si>
  <si>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</si>
  <si>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</si>
  <si>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</si>
  <si>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</si>
  <si>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</si>
  <si>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</si>
  <si>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</si>
  <si>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</si>
  <si>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</si>
  <si>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</si>
  <si>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</si>
  <si>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</si>
  <si>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</si>
  <si>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</si>
  <si>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</si>
  <si>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</si>
  <si>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</si>
  <si>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</si>
  <si>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</si>
  <si>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</si>
  <si>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</si>
  <si>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</si>
  <si>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</si>
  <si>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</si>
  <si>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</si>
  <si>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</si>
  <si>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</si>
  <si>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</si>
  <si>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</si>
  <si>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</si>
  <si>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</si>
  <si>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</si>
  <si>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</si>
  <si>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</si>
  <si>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</si>
  <si>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</si>
  <si>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</si>
  <si>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</si>
  <si>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</si>
  <si>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</si>
  <si>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</si>
  <si>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</si>
  <si>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</si>
  <si>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</si>
  <si>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</si>
  <si>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</si>
  <si>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</si>
  <si>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</si>
  <si>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</si>
  <si>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</si>
  <si>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</si>
  <si>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</si>
  <si>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</si>
  <si>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</si>
  <si>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</si>
  <si>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</si>
  <si>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</si>
  <si>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</si>
  <si>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</si>
  <si>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</si>
  <si>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</si>
  <si>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</si>
  <si>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</si>
  <si>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</si>
  <si>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</si>
  <si>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</si>
  <si>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</si>
  <si>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</si>
  <si>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</si>
  <si>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</si>
  <si>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</si>
  <si>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</si>
  <si>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</si>
  <si>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</si>
  <si>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</si>
  <si>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</si>
  <si>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</si>
  <si>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</si>
  <si>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</si>
  <si>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</si>
  <si>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</si>
  <si>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</si>
  <si>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</si>
  <si>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</si>
  <si>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</si>
  <si>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</si>
  <si>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</si>
  <si>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</si>
  <si>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</si>
  <si>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</si>
  <si>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</si>
  <si>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</si>
  <si>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</si>
  <si>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</si>
  <si>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</si>
  <si>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</si>
  <si>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</si>
  <si>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</si>
  <si>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</si>
  <si>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</si>
  <si>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</si>
  <si>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</si>
  <si>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</si>
  <si>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</si>
  <si>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</si>
  <si>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</si>
  <si>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</si>
  <si>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</si>
  <si>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</si>
  <si>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</si>
  <si>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</si>
  <si>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</si>
  <si>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</si>
  <si>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</si>
  <si>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</si>
  <si>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</si>
  <si>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</si>
  <si>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</si>
  <si>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</si>
  <si>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</si>
  <si>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</si>
  <si>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</si>
  <si>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</si>
  <si>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</si>
  <si>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</si>
  <si>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</si>
  <si>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</si>
  <si>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</si>
  <si>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</si>
  <si>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</si>
  <si>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</si>
  <si>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</si>
  <si>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</si>
  <si>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</si>
  <si>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</si>
  <si>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</si>
  <si>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</si>
  <si>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</si>
  <si>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</si>
  <si>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</si>
  <si>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</si>
  <si>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</si>
  <si>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</si>
  <si>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</si>
  <si>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</si>
  <si>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</si>
  <si>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</si>
  <si>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</si>
  <si>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</si>
  <si>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</si>
  <si>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</si>
  <si>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</si>
  <si>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</si>
  <si>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</si>
  <si>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</si>
  <si>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</si>
  <si>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</si>
  <si>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</si>
  <si>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</si>
  <si>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</si>
  <si>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</si>
  <si>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</si>
  <si>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</si>
  <si>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</si>
  <si>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</si>
  <si>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</si>
  <si>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</si>
  <si>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</si>
  <si>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</si>
  <si>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</si>
  <si>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</si>
  <si>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</si>
  <si>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</si>
  <si>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</si>
  <si>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</si>
  <si>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</si>
  <si>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</si>
  <si>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</si>
  <si>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</si>
  <si>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</si>
  <si>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</si>
  <si>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</si>
  <si>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</si>
  <si>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</si>
  <si>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</si>
  <si>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</si>
  <si>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</si>
  <si>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</si>
  <si>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</si>
  <si>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</si>
  <si>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</si>
  <si>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</si>
  <si>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</si>
  <si>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</si>
  <si>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</si>
  <si>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</si>
  <si>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</si>
  <si>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</si>
  <si>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</si>
  <si>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</si>
  <si>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</si>
  <si>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</si>
  <si>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</si>
  <si>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</si>
  <si>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</si>
  <si>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</si>
  <si>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</si>
  <si>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</si>
  <si>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</si>
  <si>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</si>
  <si>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</si>
  <si>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</si>
  <si>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</si>
  <si>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</si>
  <si>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</si>
  <si>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</si>
  <si>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</si>
  <si>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</si>
  <si>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</si>
  <si>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</si>
  <si>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</si>
  <si>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</si>
  <si>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</si>
  <si>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</si>
  <si>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</si>
  <si>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</si>
  <si>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</si>
  <si>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</si>
  <si>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</si>
  <si>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</si>
  <si>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</si>
  <si>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</si>
  <si>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</si>
  <si>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</si>
  <si>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</si>
  <si>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</si>
  <si>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</si>
  <si>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</si>
  <si>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</si>
  <si>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</si>
  <si>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</si>
  <si>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</si>
  <si>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</si>
  <si>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</si>
  <si>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</si>
  <si>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</si>
  <si>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</si>
  <si>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</si>
  <si>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</si>
  <si>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</si>
  <si>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</si>
  <si>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</si>
  <si>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</si>
  <si>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</si>
  <si>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</si>
  <si>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</si>
  <si>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</si>
  <si>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</si>
  <si>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</si>
  <si>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</si>
  <si>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</si>
  <si>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</si>
  <si>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</si>
  <si>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</si>
  <si>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</si>
  <si>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</si>
  <si>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</si>
  <si>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</si>
  <si>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</si>
  <si>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</si>
  <si>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</si>
  <si>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</si>
  <si>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</si>
  <si>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</si>
  <si>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</si>
  <si>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</si>
  <si>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</si>
  <si>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</si>
  <si>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</si>
  <si>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</si>
  <si>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</si>
  <si>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</si>
  <si>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</si>
  <si>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</si>
  <si>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</si>
  <si>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</si>
  <si>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</si>
  <si>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</si>
  <si>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</si>
  <si>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</si>
  <si>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</si>
  <si>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</si>
  <si>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</si>
  <si>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</si>
  <si>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</si>
  <si>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</si>
  <si>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</si>
  <si>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</si>
  <si>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</si>
  <si>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</si>
  <si>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</si>
  <si>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</si>
  <si>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</si>
  <si>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</si>
  <si>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</si>
  <si>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</si>
  <si>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</si>
  <si>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</si>
  <si>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</si>
  <si>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</si>
  <si>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</si>
  <si>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</si>
  <si>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</si>
  <si>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</si>
  <si>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</si>
  <si>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</si>
  <si>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</si>
  <si>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</si>
  <si>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</si>
  <si>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</si>
  <si>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</si>
  <si>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</si>
  <si>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</si>
  <si>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</si>
  <si>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</si>
  <si>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</si>
  <si>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</si>
  <si>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</si>
  <si>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</si>
  <si>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</si>
  <si>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</si>
  <si>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</si>
  <si>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</si>
  <si>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</si>
  <si>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</si>
  <si>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</si>
  <si>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</si>
  <si>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</si>
  <si>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</si>
  <si>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</si>
  <si>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</si>
  <si>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</si>
  <si>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</si>
  <si>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</si>
  <si>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</si>
  <si>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</si>
  <si>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</si>
  <si>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</si>
  <si>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</si>
  <si>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</si>
  <si>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</si>
  <si>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</si>
  <si>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</si>
  <si>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</si>
  <si>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</si>
  <si>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</si>
  <si>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</si>
  <si>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</si>
  <si>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</si>
  <si>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</si>
  <si>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</si>
  <si>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</si>
  <si>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</si>
  <si>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</si>
  <si>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</si>
  <si>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</si>
  <si>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</si>
  <si>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</si>
  <si>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</si>
  <si>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</si>
  <si>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</si>
  <si>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</si>
  <si>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</si>
  <si>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</si>
  <si>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</si>
  <si>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</si>
  <si>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</si>
  <si>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</si>
  <si>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</si>
  <si>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</si>
  <si>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</si>
  <si>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</si>
  <si>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</si>
  <si>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</si>
  <si>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</si>
  <si>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</si>
  <si>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</si>
  <si>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</si>
  <si>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</si>
  <si>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</si>
  <si>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</si>
  <si>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</si>
  <si>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</si>
  <si>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</si>
  <si>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</si>
  <si>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</si>
  <si>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</si>
  <si>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</si>
  <si>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</si>
  <si>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</si>
  <si>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</si>
  <si>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</si>
  <si>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</si>
  <si>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</si>
  <si>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</si>
  <si>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</si>
  <si>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</si>
  <si>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</si>
  <si>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</si>
  <si>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</si>
  <si>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</si>
  <si>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</si>
  <si>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</si>
  <si>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</si>
  <si>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</si>
  <si>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</si>
  <si>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</si>
  <si>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</si>
  <si>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</si>
  <si>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</si>
  <si>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</si>
  <si>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</si>
  <si>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</si>
  <si>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</si>
  <si>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</si>
  <si>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</si>
  <si>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</si>
  <si>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</si>
  <si>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</si>
  <si>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</si>
  <si>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</si>
  <si>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</si>
  <si>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</si>
  <si>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</si>
  <si>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</si>
  <si>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</si>
  <si>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</si>
  <si>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</si>
  <si>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</si>
  <si>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</si>
  <si>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</si>
  <si>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</si>
  <si>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</si>
  <si>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</si>
  <si>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</si>
  <si>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</si>
  <si>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</si>
  <si>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</si>
  <si>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</si>
  <si>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</si>
  <si>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</si>
  <si>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</si>
  <si>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</si>
  <si>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</si>
  <si>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</si>
  <si>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</si>
  <si>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</si>
  <si>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</si>
  <si>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</si>
  <si>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</si>
  <si>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</si>
  <si>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</si>
  <si>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</si>
  <si>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</si>
  <si>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</si>
  <si>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</si>
  <si>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</si>
  <si>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</si>
  <si>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</si>
  <si>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</si>
  <si>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</si>
  <si>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</si>
  <si>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</si>
  <si>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</si>
  <si>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</si>
  <si>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</si>
  <si>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</si>
  <si>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</si>
  <si>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</si>
  <si>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</si>
  <si>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</si>
  <si>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</si>
  <si>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</si>
  <si>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</si>
  <si>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</si>
  <si>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</si>
  <si>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</si>
  <si>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</si>
  <si>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</si>
  <si>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</si>
  <si>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</si>
  <si>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</si>
  <si>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</si>
  <si>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</si>
  <si>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</si>
  <si>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</si>
  <si>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</si>
  <si>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</si>
  <si>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</si>
  <si>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</si>
  <si>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</si>
  <si>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</si>
  <si>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</si>
  <si>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</si>
  <si>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</si>
  <si>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</si>
  <si>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</si>
  <si>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</si>
  <si>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</si>
  <si>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</si>
  <si>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</si>
  <si>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</si>
  <si>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</si>
  <si>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</si>
  <si>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</si>
  <si>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</si>
  <si>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</si>
  <si>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</si>
  <si>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</si>
  <si>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</si>
  <si>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</si>
  <si>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</si>
  <si>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</si>
  <si>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</si>
  <si>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</si>
  <si>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</si>
  <si>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</si>
  <si>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</si>
  <si>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</si>
  <si>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</si>
  <si>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</si>
  <si>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</si>
  <si>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</si>
  <si>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</si>
  <si>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</si>
  <si>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</si>
  <si>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</si>
  <si>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</si>
  <si>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</si>
  <si>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</si>
  <si>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</si>
  <si>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</si>
  <si>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</si>
  <si>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</si>
  <si>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</si>
  <si>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</si>
  <si>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</si>
  <si>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</si>
  <si>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</si>
  <si>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</si>
  <si>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</si>
  <si>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</si>
  <si>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</si>
  <si>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</si>
  <si>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</si>
  <si>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</si>
  <si>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</si>
  <si>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</si>
  <si>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</si>
  <si>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</si>
  <si>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</si>
  <si>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</si>
  <si>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</si>
  <si>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</si>
  <si>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</si>
  <si>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</si>
  <si>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</si>
  <si>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</si>
  <si>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</si>
  <si>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</si>
  <si>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</si>
  <si>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</si>
  <si>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</si>
  <si>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</si>
  <si>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</si>
  <si>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</si>
  <si>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</si>
  <si>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</si>
  <si>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</si>
  <si>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</si>
  <si>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</si>
  <si>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</si>
  <si>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</si>
  <si>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</si>
  <si>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</si>
  <si>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</si>
  <si>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</si>
  <si>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</si>
  <si>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</si>
  <si>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</si>
  <si>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</si>
  <si>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</si>
  <si>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</si>
  <si>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</si>
  <si>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</si>
  <si>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</si>
  <si>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</si>
  <si>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</si>
  <si>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</si>
  <si>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</si>
  <si>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</si>
  <si>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</si>
  <si>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</si>
  <si>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</si>
  <si>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</si>
  <si>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</si>
  <si>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</si>
  <si>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</si>
  <si>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</si>
  <si>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</si>
  <si>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</si>
  <si>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</si>
  <si>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</si>
  <si>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</si>
  <si>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</si>
  <si>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</si>
  <si>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</si>
  <si>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</si>
  <si>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</si>
  <si>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</si>
  <si>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</si>
  <si>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</si>
  <si>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</si>
  <si>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</si>
  <si>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</si>
  <si>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</si>
  <si>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</si>
  <si>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</si>
  <si>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</si>
  <si>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</si>
  <si>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</si>
  <si>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</si>
  <si>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</si>
  <si>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</si>
  <si>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</si>
  <si>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</si>
  <si>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</si>
  <si>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</si>
  <si>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</si>
  <si>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</si>
  <si>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</si>
  <si>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</si>
  <si>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</si>
  <si>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</si>
  <si>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</si>
  <si>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</si>
  <si>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</si>
  <si>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</si>
  <si>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</si>
  <si>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</si>
  <si>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</si>
  <si>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</si>
  <si>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</si>
  <si>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</si>
  <si>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</si>
  <si>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</si>
  <si>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</si>
  <si>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</si>
  <si>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</si>
  <si>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</si>
  <si>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</si>
  <si>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</si>
  <si>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</si>
  <si>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</si>
  <si>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</si>
  <si>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</si>
  <si>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</si>
  <si>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</si>
  <si>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</si>
  <si>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</si>
  <si>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</si>
  <si>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</si>
  <si>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</si>
  <si>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</si>
  <si>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</si>
  <si>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</si>
  <si>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</si>
  <si>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</si>
  <si>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</si>
  <si>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</si>
  <si>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</si>
  <si>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</si>
  <si>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</si>
  <si>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</si>
  <si>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</si>
  <si>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</si>
  <si>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</si>
  <si>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</si>
  <si>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</si>
  <si>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</si>
  <si>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</si>
  <si>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</si>
  <si>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</si>
  <si>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</si>
  <si>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</si>
  <si>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</si>
  <si>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</si>
  <si>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</si>
  <si>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</si>
  <si>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</si>
  <si>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</si>
  <si>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</si>
  <si>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</si>
  <si>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</si>
  <si>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</si>
  <si>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</si>
  <si>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</si>
  <si>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</si>
  <si>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</si>
  <si>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</si>
  <si>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</si>
  <si>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</si>
  <si>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</si>
  <si>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</si>
  <si>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</si>
  <si>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</si>
  <si>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</si>
  <si>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</si>
  <si>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</si>
  <si>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</si>
  <si>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</si>
  <si>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</si>
  <si>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</si>
  <si>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</si>
  <si>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</si>
  <si>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</si>
  <si>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</si>
  <si>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</si>
  <si>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</si>
  <si>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</si>
  <si>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</si>
  <si>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</si>
  <si>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</si>
  <si>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</si>
  <si>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</si>
  <si>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</si>
  <si>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</si>
  <si>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</si>
  <si>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</si>
  <si>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</si>
  <si>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</si>
  <si>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</si>
  <si>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</si>
  <si>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</si>
  <si>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</si>
  <si>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</si>
  <si>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</si>
  <si>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</si>
  <si>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</si>
  <si>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</si>
  <si>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</si>
  <si>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</si>
  <si>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</si>
  <si>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</si>
  <si>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</si>
  <si>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</si>
  <si>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</si>
  <si>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</si>
  <si>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</si>
  <si>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</si>
  <si>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</si>
  <si>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</si>
  <si>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</si>
  <si>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</si>
  <si>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</si>
  <si>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</si>
  <si>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</si>
  <si>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</si>
  <si>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</si>
  <si>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</si>
  <si>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</si>
  <si>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</si>
  <si>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</si>
  <si>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</si>
  <si>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</si>
  <si>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</si>
  <si>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</si>
  <si>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</si>
  <si>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</si>
  <si>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</si>
  <si>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</si>
  <si>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</si>
  <si>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</si>
  <si>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</si>
  <si>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</si>
  <si>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</si>
  <si>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</si>
  <si>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</si>
  <si>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</si>
  <si>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</si>
  <si>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</si>
  <si>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</si>
  <si>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</si>
  <si>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</si>
  <si>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</si>
  <si>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</si>
  <si>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</si>
  <si>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</si>
  <si>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</si>
  <si>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</si>
  <si>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</si>
  <si>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</si>
  <si>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</si>
  <si>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</si>
  <si>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</si>
  <si>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</si>
  <si>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</si>
  <si>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</si>
  <si>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</si>
  <si>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</si>
  <si>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</si>
  <si>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</si>
  <si>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</si>
  <si>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</si>
  <si>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</si>
  <si>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</si>
  <si>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</si>
  <si>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</si>
  <si>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</si>
  <si>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</si>
  <si>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</si>
  <si>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</si>
  <si>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</si>
  <si>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</si>
  <si>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</si>
  <si>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</si>
  <si>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</si>
  <si>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</si>
  <si>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</si>
  <si>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</si>
  <si>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</si>
  <si>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</si>
  <si>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</si>
  <si>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</si>
  <si>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</si>
  <si>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</si>
  <si>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</si>
  <si>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</si>
  <si>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</si>
  <si>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</si>
  <si>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</si>
  <si>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</si>
  <si>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</si>
  <si>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</si>
  <si>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</si>
  <si>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</si>
  <si>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</si>
  <si>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</si>
  <si>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</si>
  <si>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</si>
  <si>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</si>
  <si>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</si>
  <si>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</si>
  <si>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</si>
  <si>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</si>
  <si>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</si>
  <si>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</si>
  <si>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</si>
  <si>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</si>
  <si>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</si>
  <si>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</si>
  <si>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</si>
  <si>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</si>
  <si>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</si>
  <si>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</si>
  <si>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</si>
  <si>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</si>
  <si>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</si>
  <si>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</si>
  <si>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</si>
  <si>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</si>
  <si>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</si>
  <si>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</si>
  <si>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</si>
  <si>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</si>
  <si>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</si>
  <si>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</si>
  <si>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</si>
  <si>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</si>
  <si>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</si>
  <si>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</si>
  <si>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</si>
  <si>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</si>
  <si>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</si>
  <si>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</si>
  <si>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</si>
  <si>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</si>
  <si>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</si>
  <si>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</si>
  <si>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</si>
  <si>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</si>
  <si>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</si>
  <si>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</si>
  <si>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</si>
  <si>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</si>
  <si>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</si>
  <si>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</si>
  <si>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</si>
  <si>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</si>
  <si>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</si>
  <si>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</si>
  <si>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</si>
  <si>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</si>
  <si>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</si>
  <si>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</si>
  <si>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</si>
  <si>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</si>
  <si>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</si>
  <si>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</si>
  <si>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</si>
  <si>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</si>
  <si>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</si>
  <si>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</si>
  <si>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</si>
  <si>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</si>
  <si>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</si>
  <si>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</si>
  <si>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</si>
  <si>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</si>
  <si>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</si>
  <si>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</si>
  <si>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</si>
  <si>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</si>
  <si>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</si>
  <si>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</si>
  <si>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</si>
  <si>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</si>
  <si>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</si>
  <si>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</si>
  <si>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</si>
  <si>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</si>
  <si>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</si>
  <si>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</si>
  <si>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</si>
  <si>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</si>
  <si>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</si>
  <si>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</si>
  <si>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</si>
  <si>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</si>
  <si>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</si>
  <si>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</si>
  <si>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</si>
  <si>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</si>
  <si>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</si>
  <si>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</si>
  <si>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</si>
  <si>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</si>
  <si>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</si>
  <si>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</si>
  <si>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</si>
  <si>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</si>
  <si>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</si>
  <si>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</si>
  <si>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</si>
  <si>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</si>
  <si>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</si>
  <si>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</si>
  <si>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</si>
  <si>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</si>
  <si>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</si>
  <si>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</si>
  <si>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</si>
  <si>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</si>
  <si>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</si>
  <si>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</si>
  <si>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</si>
  <si>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</si>
  <si>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</si>
  <si>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</si>
  <si>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</si>
  <si>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</si>
  <si>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</si>
  <si>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</si>
  <si>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</si>
  <si>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</si>
  <si>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</si>
  <si>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</si>
  <si>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</si>
  <si>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</si>
  <si>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</si>
  <si>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</si>
  <si>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</si>
  <si>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</si>
  <si>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</si>
  <si>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</si>
  <si>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</si>
  <si>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</si>
  <si>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</si>
  <si>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</si>
  <si>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</si>
  <si>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</si>
  <si>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</si>
  <si>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</si>
  <si>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</si>
  <si>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</si>
  <si>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</si>
  <si>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</si>
  <si>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</si>
  <si>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</si>
  <si>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</si>
  <si>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</si>
  <si>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</si>
  <si>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</si>
  <si>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</si>
  <si>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</si>
  <si>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</si>
  <si>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</si>
  <si>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</si>
  <si>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</si>
  <si>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</si>
  <si>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</si>
  <si>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</si>
  <si>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</si>
  <si>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</si>
  <si>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</si>
  <si>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</si>
  <si>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</si>
  <si>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</si>
  <si>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</si>
  <si>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</si>
  <si>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</si>
  <si>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</si>
  <si>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</si>
  <si>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</si>
  <si>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</si>
  <si>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</si>
  <si>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</si>
  <si>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</si>
  <si>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</si>
  <si>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</si>
  <si>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</si>
  <si>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</si>
  <si>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</si>
  <si>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</si>
  <si>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</si>
  <si>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</si>
  <si>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</si>
  <si>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</si>
  <si>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</si>
  <si>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</si>
  <si>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</si>
  <si>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</si>
  <si>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</si>
  <si>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</si>
  <si>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</si>
  <si>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</si>
  <si>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</si>
  <si>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</si>
  <si>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</si>
  <si>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</si>
  <si>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</si>
  <si>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</si>
  <si>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</si>
  <si>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</si>
  <si>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</si>
  <si>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</si>
  <si>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</si>
  <si>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</si>
  <si>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</si>
  <si>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</si>
  <si>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</si>
  <si>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</si>
  <si>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</si>
  <si>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</si>
  <si>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</si>
  <si>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</si>
  <si>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</si>
  <si>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</si>
  <si>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</si>
  <si>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</si>
  <si>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</si>
  <si>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</si>
  <si>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</si>
  <si>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</si>
  <si>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</si>
  <si>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</si>
  <si>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</si>
  <si>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</si>
  <si>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</si>
  <si>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</si>
  <si>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</si>
  <si>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</si>
  <si>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</si>
  <si>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</si>
  <si>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</si>
  <si>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</si>
  <si>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</si>
  <si>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</si>
  <si>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</si>
  <si>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</si>
  <si>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</si>
  <si>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</si>
  <si>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</si>
  <si>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</si>
  <si>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</si>
  <si>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</si>
  <si>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</si>
  <si>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</si>
  <si>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</si>
  <si>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</si>
  <si>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</si>
  <si>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</si>
  <si>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</si>
  <si>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</si>
  <si>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</si>
  <si>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</si>
  <si>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</si>
  <si>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</si>
  <si>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</si>
  <si>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</si>
  <si>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</si>
  <si>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</si>
  <si>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</si>
  <si>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</si>
  <si>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</si>
  <si>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</si>
  <si>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</si>
  <si>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</si>
  <si>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</si>
  <si>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</si>
  <si>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</si>
  <si>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</si>
  <si>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</si>
  <si>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</si>
  <si>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</si>
  <si>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</si>
  <si>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</si>
  <si>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</si>
  <si>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</si>
  <si>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</si>
  <si>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</si>
  <si>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</si>
  <si>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</si>
  <si>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</si>
  <si>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</si>
  <si>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</si>
  <si>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</si>
  <si>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</si>
  <si>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</si>
  <si>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</si>
  <si>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</si>
  <si>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</si>
  <si>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</si>
  <si>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</si>
  <si>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</si>
  <si>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</si>
  <si>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</si>
  <si>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</si>
  <si>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</si>
  <si>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</si>
  <si>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</si>
  <si>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</si>
  <si>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</si>
  <si>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</si>
  <si>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</si>
  <si>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</si>
  <si>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</si>
  <si>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</si>
  <si>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</si>
  <si>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</si>
  <si>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</si>
  <si>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</si>
  <si>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</si>
  <si>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</si>
  <si>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</si>
  <si>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</si>
  <si>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</si>
  <si>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</si>
  <si>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</si>
  <si>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</si>
  <si>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</si>
  <si>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</si>
  <si>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</si>
  <si>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</si>
  <si>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</si>
  <si>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</si>
  <si>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</si>
  <si>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</si>
  <si>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</si>
  <si>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</si>
  <si>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</si>
  <si>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</si>
  <si>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</si>
  <si>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</si>
  <si>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</si>
  <si>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</si>
  <si>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</si>
  <si>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</si>
  <si>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</si>
  <si>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</si>
  <si>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</si>
  <si>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</si>
  <si>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</si>
  <si>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</si>
  <si>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</si>
  <si>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</si>
  <si>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</si>
  <si>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</si>
  <si>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</si>
  <si>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</si>
  <si>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</si>
  <si>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</si>
  <si>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</si>
  <si>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</si>
  <si>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</si>
  <si>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</si>
  <si>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</si>
  <si>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</si>
  <si>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</si>
  <si>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</si>
  <si>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</si>
  <si>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</si>
  <si>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</si>
  <si>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</si>
  <si>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</si>
  <si>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</si>
  <si>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</si>
  <si>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</si>
  <si>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</si>
  <si>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</si>
  <si>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</si>
  <si>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</si>
  <si>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</si>
  <si>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</si>
  <si>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</si>
  <si>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</si>
  <si>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</si>
  <si>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</si>
  <si>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</si>
  <si>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</si>
  <si>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</si>
  <si>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</si>
  <si>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</si>
  <si>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</si>
  <si>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</si>
  <si>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</si>
  <si>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</si>
  <si>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</si>
  <si>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</si>
  <si>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</si>
  <si>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</si>
  <si>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</si>
  <si>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</si>
  <si>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</si>
  <si>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</si>
  <si>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</si>
  <si>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</si>
  <si>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</si>
  <si>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</si>
  <si>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</si>
  <si>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</si>
  <si>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</si>
  <si>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</si>
  <si>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</si>
  <si>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</si>
  <si>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</si>
  <si>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</si>
  <si>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</si>
  <si>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</si>
  <si>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</si>
  <si>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</si>
  <si>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</si>
  <si>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</si>
  <si>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</si>
  <si>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</si>
  <si>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</si>
  <si>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</si>
  <si>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</si>
  <si>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</si>
  <si>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</si>
  <si>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</si>
  <si>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</si>
  <si>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</si>
  <si>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</si>
  <si>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</si>
  <si>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</si>
  <si>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</si>
  <si>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</si>
  <si>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</si>
  <si>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</si>
  <si>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</si>
  <si>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</si>
  <si>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</si>
  <si>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</si>
  <si>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</si>
  <si>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</si>
  <si>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</si>
  <si>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</si>
  <si>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</si>
  <si>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</si>
  <si>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</si>
  <si>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</si>
  <si>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</si>
  <si>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</si>
  <si>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</si>
  <si>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</si>
  <si>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</si>
  <si>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</si>
  <si>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</si>
  <si>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</si>
  <si>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</si>
  <si>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</si>
  <si>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</si>
  <si>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</si>
  <si>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</si>
  <si>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</si>
  <si>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</si>
  <si>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</si>
  <si>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</si>
  <si>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</si>
  <si>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</si>
  <si>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</si>
  <si>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</si>
  <si>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</si>
  <si>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</si>
  <si>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</si>
  <si>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</si>
  <si>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</si>
  <si>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</si>
  <si>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</si>
  <si>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</si>
  <si>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</si>
  <si>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</si>
  <si>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</si>
  <si>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</si>
  <si>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</si>
  <si>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</si>
  <si>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</si>
  <si>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</si>
  <si>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</si>
  <si>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</si>
  <si>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</si>
  <si>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</si>
  <si>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</si>
  <si>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</si>
  <si>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</si>
  <si>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</si>
  <si>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</si>
  <si>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</si>
  <si>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</si>
  <si>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</si>
  <si>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</si>
  <si>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</si>
  <si>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</si>
  <si>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</si>
  <si>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</si>
  <si>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</si>
  <si>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</si>
  <si>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</si>
  <si>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</si>
  <si>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</si>
  <si>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</si>
  <si>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</si>
  <si>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</si>
  <si>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</si>
  <si>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</si>
  <si>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</si>
  <si>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</si>
  <si>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</si>
  <si>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</si>
  <si>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</si>
  <si>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</si>
  <si>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</si>
  <si>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</si>
  <si>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</si>
  <si>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</si>
  <si>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</si>
  <si>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</si>
  <si>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</si>
  <si>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</si>
  <si>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</si>
  <si>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</si>
  <si>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</si>
  <si>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</si>
  <si>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</si>
  <si>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</si>
  <si>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</si>
  <si>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</si>
  <si>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</si>
  <si>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</si>
  <si>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</si>
  <si>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</si>
  <si>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</si>
  <si>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</si>
  <si>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</si>
  <si>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</si>
  <si>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</si>
  <si>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</si>
  <si>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</si>
  <si>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</si>
  <si>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</si>
  <si>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</si>
  <si>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</si>
  <si>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</si>
  <si>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</si>
  <si>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</si>
  <si>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</si>
  <si>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</si>
  <si>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</si>
  <si>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</si>
  <si>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</si>
  <si>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</si>
  <si>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</si>
  <si>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</si>
  <si>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</si>
  <si>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</si>
  <si>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</si>
  <si>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</si>
  <si>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</si>
  <si>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</si>
  <si>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</si>
  <si>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</si>
  <si>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</si>
  <si>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</si>
  <si>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</si>
  <si>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</si>
  <si>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</si>
  <si>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</si>
  <si>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</si>
  <si>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</si>
  <si>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</si>
  <si>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</si>
  <si>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</si>
  <si>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</si>
  <si>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</si>
  <si>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</si>
  <si>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</si>
  <si>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</si>
  <si>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</si>
  <si>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</si>
  <si>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</si>
  <si>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</si>
  <si>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</si>
  <si>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</si>
  <si>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</si>
  <si>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</si>
  <si>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</si>
  <si>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</si>
  <si>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</si>
  <si>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</si>
  <si>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</si>
  <si>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</si>
  <si>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</si>
  <si>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</si>
  <si>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</si>
  <si>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</si>
  <si>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</si>
  <si>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</si>
  <si>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</si>
  <si>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</si>
  <si>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</si>
  <si>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</si>
  <si>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</si>
  <si>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</si>
  <si>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</si>
  <si>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</si>
  <si>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</si>
  <si>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</si>
  <si>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</si>
  <si>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</si>
  <si>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</si>
  <si>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</si>
  <si>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</si>
  <si>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</si>
  <si>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</si>
  <si>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</si>
  <si>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</si>
  <si>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</si>
  <si>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</si>
  <si>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</si>
  <si>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</si>
  <si>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</si>
  <si>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</si>
  <si>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</si>
  <si>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</si>
  <si>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</si>
  <si>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</si>
  <si>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</si>
  <si>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</si>
  <si>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</si>
  <si>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</si>
  <si>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</si>
  <si>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</si>
  <si>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</si>
  <si>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</si>
  <si>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</si>
  <si>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</si>
  <si>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</si>
  <si>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</si>
  <si>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</si>
  <si>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</si>
  <si>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</si>
  <si>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</si>
  <si>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</si>
  <si>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</si>
  <si>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</si>
  <si>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</si>
  <si>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</si>
  <si>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</si>
  <si>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</si>
  <si>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</si>
  <si>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</si>
  <si>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</si>
  <si>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</si>
  <si>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</si>
  <si>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</si>
  <si>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</si>
  <si>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</si>
  <si>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</si>
  <si>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</si>
  <si>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</si>
  <si>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</si>
  <si>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</si>
  <si>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</si>
  <si>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</si>
  <si>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</si>
  <si>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</si>
  <si>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</si>
  <si>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</si>
  <si>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</si>
  <si>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</si>
  <si>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</si>
  <si>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</si>
  <si>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</si>
  <si>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</si>
  <si>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</si>
  <si>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</si>
  <si>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</si>
  <si>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</si>
  <si>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</si>
  <si>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</si>
  <si>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</si>
  <si>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</si>
  <si>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</si>
  <si>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</si>
  <si>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</si>
  <si>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</si>
  <si>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</si>
  <si>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</si>
  <si>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</si>
  <si>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</si>
  <si>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</si>
  <si>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</si>
  <si>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</si>
  <si>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</si>
  <si>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</si>
  <si>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</si>
  <si>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</si>
  <si>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</si>
  <si>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</si>
  <si>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</si>
  <si>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</si>
  <si>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</si>
  <si>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</si>
  <si>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</si>
  <si>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</si>
  <si>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</si>
  <si>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</si>
  <si>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</si>
  <si>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</si>
  <si>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</si>
  <si>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</si>
  <si>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</si>
  <si>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</si>
  <si>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</si>
  <si>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</si>
  <si>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</si>
  <si>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</si>
  <si>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</si>
  <si>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</si>
  <si>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</si>
  <si>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</si>
  <si>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</si>
  <si>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</si>
  <si>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</si>
  <si>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</si>
  <si>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</si>
  <si>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</si>
  <si>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</si>
  <si>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</si>
  <si>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</si>
  <si>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</si>
  <si>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</si>
  <si>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</si>
  <si>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</si>
  <si>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</si>
  <si>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</si>
  <si>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</si>
  <si>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</si>
  <si>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</si>
  <si>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</si>
  <si>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</si>
  <si>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</si>
  <si>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</si>
  <si>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</si>
  <si>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</si>
  <si>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</si>
  <si>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</si>
  <si>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</si>
  <si>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</si>
  <si>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</si>
  <si>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</si>
  <si>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</si>
  <si>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</si>
  <si>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</si>
  <si>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</si>
  <si>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</si>
  <si>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</si>
  <si>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</si>
  <si>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</si>
  <si>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</si>
  <si>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</si>
  <si>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</si>
  <si>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</si>
  <si>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</si>
  <si>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</si>
  <si>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</si>
  <si>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</si>
  <si>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</si>
  <si>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</si>
  <si>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</si>
  <si>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</si>
  <si>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</si>
  <si>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</si>
  <si>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</si>
  <si>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</si>
  <si>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</si>
  <si>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</si>
  <si>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</si>
  <si>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</si>
  <si>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</si>
  <si>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</si>
  <si>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</si>
  <si>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</si>
  <si>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</si>
  <si>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</si>
  <si>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</si>
  <si>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</si>
  <si>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</si>
  <si>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</si>
  <si>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</si>
  <si>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</si>
  <si>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</si>
  <si>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</si>
  <si>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</si>
  <si>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</si>
  <si>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</si>
  <si>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</si>
  <si>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</si>
  <si>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</si>
  <si>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</si>
  <si>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</si>
  <si>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</si>
  <si>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</si>
  <si>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</si>
  <si>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</si>
  <si>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</si>
  <si>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</si>
  <si>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</si>
  <si>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</si>
  <si>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</si>
  <si>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</si>
  <si>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</si>
  <si>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</si>
  <si>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</si>
  <si>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</si>
  <si>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</si>
  <si>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</si>
  <si>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</si>
  <si>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</si>
  <si>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</si>
  <si>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</si>
  <si>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</si>
  <si>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</si>
  <si>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</si>
  <si>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</si>
  <si>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</si>
  <si>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</si>
  <si>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</si>
  <si>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</si>
  <si>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</si>
  <si>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</si>
  <si>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</si>
  <si>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</si>
  <si>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</si>
  <si>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</si>
  <si>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</si>
  <si>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</si>
  <si>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</si>
  <si>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</si>
  <si>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</si>
  <si>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</si>
  <si>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</si>
  <si>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</si>
  <si>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</si>
  <si>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</si>
  <si>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</si>
  <si>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</si>
  <si>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</si>
  <si>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</si>
  <si>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</si>
  <si>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</si>
  <si>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</si>
  <si>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</si>
  <si>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</si>
  <si>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</si>
  <si>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</si>
  <si>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</si>
  <si>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</si>
  <si>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</si>
  <si>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</si>
  <si>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</si>
  <si>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</si>
  <si>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</si>
  <si>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</si>
  <si>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</si>
  <si>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</si>
  <si>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</si>
  <si>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</si>
  <si>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</si>
  <si>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</si>
  <si>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</si>
  <si>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</si>
  <si>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</si>
  <si>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</si>
  <si>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</si>
  <si>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</si>
  <si>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</si>
  <si>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</si>
  <si>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</si>
  <si>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</si>
  <si>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</si>
  <si>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</si>
  <si>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</si>
  <si>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</si>
  <si>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</si>
  <si>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</si>
  <si>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</si>
  <si>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</si>
  <si>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</si>
  <si>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</si>
  <si>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</si>
  <si>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</si>
  <si>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</si>
  <si>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</si>
  <si>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</si>
  <si>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</si>
  <si>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</si>
  <si>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</si>
  <si>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</si>
  <si>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</si>
  <si>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</si>
  <si>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</si>
  <si>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</si>
  <si>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</si>
  <si>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</si>
  <si>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</si>
  <si>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</si>
  <si>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</si>
  <si>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</si>
  <si>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</si>
  <si>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</si>
  <si>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</si>
  <si>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</si>
  <si>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</si>
  <si>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</si>
  <si>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</si>
  <si>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</si>
  <si>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</si>
  <si>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</si>
  <si>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</si>
  <si>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</si>
  <si>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</si>
  <si>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</si>
  <si>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</si>
  <si>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</si>
  <si>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</si>
  <si>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</si>
  <si>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</si>
  <si>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</si>
  <si>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</si>
  <si>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</si>
  <si>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</si>
  <si>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</si>
  <si>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</si>
  <si>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</si>
  <si>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</si>
  <si>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</si>
  <si>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</si>
  <si>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</si>
  <si>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</si>
  <si>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</si>
  <si>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</si>
  <si>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</si>
  <si>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</si>
  <si>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</si>
  <si>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</si>
  <si>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</si>
  <si>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</si>
  <si>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</si>
  <si>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</si>
  <si>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</si>
  <si>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</si>
  <si>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</si>
  <si>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</si>
  <si>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</si>
  <si>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</si>
  <si>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</si>
  <si>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</si>
  <si>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</si>
  <si>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</si>
  <si>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</si>
  <si>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</si>
  <si>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</si>
  <si>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</si>
  <si>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</si>
  <si>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</si>
  <si>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</si>
  <si>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</si>
  <si>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</si>
  <si>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</si>
  <si>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</si>
  <si>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</si>
  <si>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</si>
  <si>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</si>
  <si>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</si>
  <si>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</si>
  <si>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</si>
  <si>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</si>
  <si>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</si>
  <si>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</si>
  <si>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</si>
  <si>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</si>
  <si>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</si>
  <si>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</si>
  <si>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</si>
  <si>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</si>
  <si>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</si>
  <si>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</si>
  <si>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</si>
  <si>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</si>
  <si>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</si>
  <si>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</si>
  <si>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</si>
  <si>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</si>
  <si>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</si>
  <si>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</si>
  <si>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</si>
  <si>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</si>
  <si>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</si>
  <si>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</si>
  <si>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</si>
  <si>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</si>
  <si>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</si>
  <si>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</si>
  <si>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</si>
  <si>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</si>
  <si>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</si>
  <si>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</si>
  <si>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</si>
  <si>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</si>
  <si>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</si>
  <si>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</si>
  <si>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</si>
  <si>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</si>
  <si>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</si>
  <si>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</si>
  <si>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</si>
  <si>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</si>
  <si>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</si>
  <si>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</si>
  <si>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</si>
  <si>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</si>
  <si>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</si>
  <si>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</si>
  <si>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</si>
  <si>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</si>
  <si>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</si>
  <si>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</si>
  <si>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</si>
  <si>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</si>
  <si>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</si>
  <si>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</si>
  <si>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</si>
  <si>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</si>
  <si>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</si>
  <si>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</si>
  <si>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</si>
  <si>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</si>
  <si>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</si>
  <si>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</si>
  <si>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</si>
  <si>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</si>
  <si>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</si>
  <si>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</si>
  <si>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</si>
  <si>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</si>
  <si>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</si>
  <si>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</si>
  <si>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</si>
  <si>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</si>
  <si>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</si>
  <si>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</si>
  <si>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</si>
  <si>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</si>
  <si>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</si>
  <si>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</si>
  <si>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</si>
  <si>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</si>
  <si>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</si>
  <si>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</si>
  <si>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</si>
  <si>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</si>
  <si>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</si>
  <si>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</si>
  <si>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</si>
  <si>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</si>
  <si>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</si>
  <si>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</si>
  <si>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</si>
  <si>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</si>
  <si>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</si>
  <si>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</si>
  <si>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</si>
  <si>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</si>
  <si>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</si>
  <si>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</si>
  <si>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</si>
  <si>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</si>
  <si>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</si>
  <si>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</si>
  <si>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</si>
  <si>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</si>
  <si>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</si>
  <si>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</si>
  <si>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</si>
  <si>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</si>
  <si>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</si>
  <si>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</si>
  <si>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</si>
  <si>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</si>
  <si>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</si>
  <si>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</si>
  <si>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</si>
  <si>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</si>
  <si>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</si>
  <si>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</si>
  <si>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</si>
  <si>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</si>
  <si>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</si>
  <si>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</si>
  <si>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</si>
  <si>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</si>
  <si>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</si>
  <si>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</si>
  <si>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</si>
  <si>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</si>
  <si>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</si>
  <si>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</si>
  <si>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</si>
  <si>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</si>
  <si>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</si>
  <si>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</si>
  <si>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</si>
  <si>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</si>
  <si>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</si>
  <si>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</si>
  <si>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</si>
  <si>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</si>
  <si>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</si>
  <si>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</si>
  <si>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</si>
  <si>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</si>
  <si>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</si>
  <si>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</si>
  <si>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</si>
  <si>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</si>
  <si>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</si>
  <si>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</si>
  <si>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</si>
  <si>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</si>
  <si>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</si>
  <si>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</si>
  <si>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</si>
  <si>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</si>
  <si>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</si>
  <si>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</si>
  <si>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</si>
  <si>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</si>
  <si>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</si>
  <si>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</si>
  <si>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</si>
  <si>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</si>
  <si>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</si>
  <si>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</si>
  <si>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</si>
  <si>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</si>
  <si>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</si>
  <si>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</si>
  <si>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</si>
  <si>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</si>
  <si>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</si>
  <si>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</si>
  <si>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</si>
  <si>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</si>
  <si>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</si>
  <si>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</si>
  <si>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</si>
  <si>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</si>
  <si>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</si>
  <si>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</si>
  <si>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</si>
  <si>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</si>
  <si>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</si>
  <si>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</si>
  <si>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</si>
  <si>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</si>
  <si>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</si>
  <si>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</si>
  <si>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</si>
  <si>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</si>
  <si>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</si>
  <si>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</si>
  <si>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</si>
  <si>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</si>
  <si>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</si>
  <si>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</si>
  <si>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</si>
  <si>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</si>
  <si>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</si>
  <si>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</si>
  <si>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</si>
  <si>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</si>
  <si>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</si>
  <si>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</si>
  <si>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</si>
  <si>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</si>
  <si>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</si>
  <si>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</si>
  <si>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</si>
  <si>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</si>
  <si>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</si>
  <si>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</si>
  <si>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</si>
  <si>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</si>
  <si>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</si>
  <si>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</si>
  <si>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</si>
  <si>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</si>
  <si>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</si>
  <si>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</si>
  <si>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</si>
  <si>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</si>
  <si>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</si>
  <si>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</si>
  <si>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</si>
  <si>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</si>
  <si>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</si>
  <si>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</si>
  <si>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</si>
  <si>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</si>
  <si>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</si>
  <si>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</si>
  <si>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</si>
  <si>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</si>
  <si>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</si>
  <si>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</si>
  <si>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</si>
  <si>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</si>
  <si>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</si>
  <si>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</si>
  <si>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</si>
  <si>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</si>
  <si>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</si>
  <si>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</si>
  <si>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</si>
  <si>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</si>
  <si>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</si>
  <si>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</si>
  <si>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</si>
  <si>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</si>
  <si>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</si>
  <si>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</si>
  <si>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</si>
  <si>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</si>
  <si>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</si>
  <si>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</si>
  <si>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</si>
  <si>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</si>
  <si>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</si>
  <si>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</si>
  <si>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</si>
  <si>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</si>
  <si>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</si>
  <si>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</si>
  <si>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</si>
  <si>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</si>
  <si>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</si>
  <si>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</si>
  <si>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</si>
  <si>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</si>
  <si>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</si>
  <si>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</si>
  <si>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</si>
  <si>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</si>
  <si>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</si>
  <si>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</si>
  <si>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</si>
  <si>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</si>
  <si>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</si>
  <si>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</si>
  <si>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</si>
  <si>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</si>
  <si>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</si>
  <si>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</si>
  <si>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</si>
  <si>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</si>
  <si>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</si>
  <si>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</si>
  <si>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</si>
  <si>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</si>
  <si>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</si>
  <si>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</si>
  <si>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</si>
  <si>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</si>
  <si>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</si>
  <si>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</si>
  <si>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</si>
  <si>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</si>
  <si>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</si>
  <si>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</si>
  <si>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</si>
  <si>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</si>
  <si>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</si>
  <si>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</si>
  <si>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</si>
  <si>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</si>
  <si>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</si>
  <si>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</si>
  <si>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</si>
  <si>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</si>
  <si>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</si>
  <si>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</si>
  <si>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</si>
  <si>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</si>
  <si>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</si>
  <si>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</si>
  <si>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</si>
  <si>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</si>
  <si>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</si>
  <si>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</si>
  <si>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</si>
  <si>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</si>
  <si>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</si>
  <si>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</si>
  <si>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</si>
  <si>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</si>
  <si>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</si>
  <si>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</si>
  <si>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</si>
  <si>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</si>
  <si>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</si>
  <si>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</si>
  <si>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</si>
  <si>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</si>
  <si>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</si>
  <si>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</si>
  <si>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</si>
  <si>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</si>
  <si>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</si>
  <si>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</si>
  <si>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</si>
  <si>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</si>
  <si>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</si>
  <si>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</si>
  <si>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</si>
  <si>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</si>
  <si>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</si>
  <si>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</si>
  <si>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</si>
  <si>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</si>
  <si>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</si>
  <si>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</si>
  <si>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</si>
  <si>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</si>
  <si>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</si>
  <si>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</si>
  <si>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</si>
  <si>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</si>
  <si>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</si>
  <si>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</si>
  <si>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</si>
  <si>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</si>
  <si>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</si>
  <si>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</si>
  <si>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</si>
  <si>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</si>
  <si>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</si>
  <si>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</si>
  <si>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</si>
  <si>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</si>
  <si>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</si>
  <si>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</si>
  <si>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</si>
  <si>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</si>
  <si>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</si>
  <si>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</si>
  <si>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</si>
  <si>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</si>
  <si>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</si>
  <si>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</si>
  <si>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</si>
  <si>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</si>
  <si>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</si>
  <si>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</si>
  <si>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</si>
  <si>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</si>
  <si>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</si>
  <si>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</si>
  <si>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</si>
  <si>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</si>
  <si>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</si>
  <si>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</si>
  <si>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</si>
  <si>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</si>
  <si>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</si>
  <si>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</si>
  <si>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</si>
  <si>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</si>
  <si>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</si>
  <si>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</si>
  <si>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</si>
  <si>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</si>
  <si>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</si>
  <si>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</si>
  <si>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</si>
  <si>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</si>
  <si>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</si>
  <si>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</si>
  <si>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</si>
  <si>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</si>
  <si>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</si>
  <si>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</si>
  <si>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</si>
  <si>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</si>
  <si>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</si>
  <si>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</si>
  <si>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</si>
  <si>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</si>
  <si>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</si>
  <si>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</si>
  <si>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</si>
  <si>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</si>
  <si>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</si>
  <si>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</si>
  <si>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</si>
  <si>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</si>
  <si>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</si>
  <si>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</si>
  <si>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</si>
  <si>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</si>
  <si>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</si>
  <si>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</si>
  <si>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</si>
  <si>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</si>
  <si>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</si>
  <si>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</si>
  <si>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</si>
  <si>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</si>
  <si>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</si>
  <si>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</si>
  <si>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</si>
  <si>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</si>
  <si>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</si>
  <si>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</si>
  <si>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</si>
  <si>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</si>
  <si>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</si>
  <si>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</si>
  <si>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</si>
  <si>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</si>
  <si>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</si>
  <si>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</si>
  <si>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</si>
  <si>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</si>
  <si>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</si>
  <si>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</si>
  <si>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</si>
  <si>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</si>
  <si>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</si>
  <si>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</si>
  <si>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</si>
  <si>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</si>
  <si>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</si>
  <si>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</si>
  <si>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</si>
  <si>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</si>
  <si>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</si>
  <si>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</si>
  <si>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</si>
  <si>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</si>
  <si>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</si>
  <si>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</si>
  <si>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</si>
  <si>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</si>
  <si>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</si>
  <si>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</si>
  <si>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</si>
  <si>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</si>
  <si>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</si>
  <si>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</si>
  <si>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</si>
  <si>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</si>
  <si>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</si>
  <si>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</si>
  <si>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</si>
  <si>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</si>
  <si>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</si>
  <si>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</si>
  <si>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</si>
  <si>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</si>
  <si>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</si>
  <si>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</si>
  <si>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</si>
  <si>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</si>
  <si>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</si>
  <si>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</si>
  <si>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</si>
  <si>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</si>
  <si>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</si>
  <si>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</si>
  <si>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</si>
  <si>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</si>
  <si>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</si>
  <si>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</si>
  <si>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</si>
  <si>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</si>
  <si>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</si>
  <si>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</si>
  <si>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</si>
  <si>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</si>
  <si>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</si>
  <si>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</si>
  <si>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</si>
  <si>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</si>
  <si>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</si>
  <si>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</si>
  <si>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</si>
  <si>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</si>
  <si>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</si>
  <si>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</si>
  <si>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</si>
  <si>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</si>
  <si>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</si>
  <si>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</si>
  <si>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</si>
  <si>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</si>
  <si>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</si>
  <si>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</si>
  <si>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</si>
  <si>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</si>
  <si>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</si>
  <si>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</si>
  <si>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</si>
  <si>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</si>
  <si>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</si>
  <si>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</si>
  <si>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</si>
  <si>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</si>
  <si>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</si>
  <si>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</si>
  <si>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</si>
  <si>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</si>
  <si>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</si>
  <si>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</si>
  <si>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</si>
  <si>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</si>
  <si>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</si>
  <si>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</si>
  <si>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</si>
  <si>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</si>
  <si>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</si>
  <si>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</si>
  <si>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</si>
  <si>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</si>
  <si>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</si>
  <si>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</si>
  <si>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</si>
  <si>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</si>
  <si>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</si>
  <si>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</si>
  <si>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</si>
  <si>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</si>
  <si>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</si>
  <si>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</si>
  <si>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</si>
  <si>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</si>
  <si>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</si>
  <si>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</si>
  <si>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</si>
  <si>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</si>
  <si>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</si>
  <si>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</si>
  <si>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</si>
  <si>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</si>
  <si>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</si>
  <si>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</si>
  <si>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</si>
  <si>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</si>
  <si>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</si>
  <si>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</si>
  <si>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</si>
  <si>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</si>
  <si>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</si>
  <si>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</si>
  <si>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</si>
  <si>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</si>
  <si>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</si>
  <si>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</si>
  <si>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</si>
  <si>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</si>
  <si>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</si>
  <si>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</si>
  <si>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</si>
  <si>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</si>
  <si>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</si>
  <si>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</si>
  <si>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</si>
  <si>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</si>
  <si>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</si>
  <si>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</si>
  <si>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</si>
  <si>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</si>
  <si>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</si>
  <si>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</si>
  <si>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</si>
  <si>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</si>
  <si>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</si>
  <si>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</si>
  <si>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</si>
  <si>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</si>
  <si>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</si>
  <si>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</si>
  <si>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</si>
  <si>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</si>
  <si>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</si>
  <si>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</si>
  <si>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</si>
  <si>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</si>
  <si>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</si>
  <si>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</si>
  <si>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</si>
  <si>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</si>
  <si>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</si>
  <si>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</si>
  <si>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</si>
  <si>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</si>
  <si>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</si>
  <si>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</si>
  <si>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</si>
  <si>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</si>
  <si>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</si>
  <si>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</si>
  <si>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</si>
  <si>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</si>
  <si>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</si>
  <si>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</si>
  <si>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</si>
  <si>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</si>
  <si>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</si>
  <si>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</si>
  <si>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</si>
  <si>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</si>
  <si>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</si>
  <si>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</si>
  <si>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</si>
  <si>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</si>
  <si>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</si>
  <si>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</si>
  <si>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</si>
  <si>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</si>
  <si>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</si>
  <si>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</si>
  <si>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</si>
  <si>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</si>
  <si>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</si>
  <si>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</si>
  <si>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</si>
  <si>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</si>
  <si>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</si>
  <si>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</si>
  <si>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</si>
  <si>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</si>
  <si>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</si>
  <si>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</si>
  <si>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</si>
  <si>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</si>
  <si>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</si>
  <si>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</si>
  <si>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</si>
  <si>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</si>
  <si>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</si>
  <si>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</si>
  <si>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</si>
  <si>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</si>
  <si>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</si>
  <si>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</si>
  <si>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</si>
  <si>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</si>
  <si>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</si>
  <si>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</si>
  <si>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</si>
  <si>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</si>
  <si>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</si>
  <si>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</si>
  <si>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</si>
  <si>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</si>
  <si>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</si>
  <si>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</si>
  <si>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</si>
  <si>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</si>
  <si>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</si>
  <si>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</si>
  <si>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</si>
  <si>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</si>
  <si>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</si>
  <si>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</si>
  <si>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</si>
  <si>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</si>
  <si>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</si>
  <si>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</si>
  <si>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</si>
  <si>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</si>
  <si>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</si>
  <si>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</si>
  <si>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</si>
  <si>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</si>
  <si>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</si>
  <si>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</si>
  <si>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</si>
  <si>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</si>
  <si>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</si>
  <si>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</si>
  <si>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</si>
  <si>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</si>
  <si>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</si>
  <si>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</si>
  <si>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</si>
  <si>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</si>
  <si>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</si>
  <si>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</si>
  <si>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</si>
  <si>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</si>
  <si>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</si>
  <si>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</si>
  <si>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</si>
  <si>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</si>
  <si>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</si>
  <si>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</si>
  <si>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</si>
  <si>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</si>
  <si>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</si>
  <si>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</si>
  <si>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</si>
  <si>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</si>
  <si>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</si>
  <si>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</si>
  <si>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</si>
  <si>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</si>
  <si>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</si>
  <si>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</si>
  <si>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</si>
  <si>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</si>
  <si>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</si>
  <si>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</si>
  <si>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</si>
  <si>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</si>
  <si>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</si>
  <si>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</si>
  <si>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</si>
  <si>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</si>
  <si>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</si>
  <si>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</si>
  <si>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</si>
  <si>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</si>
  <si>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</si>
  <si>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</si>
  <si>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</si>
  <si>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</si>
  <si>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</si>
  <si>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</si>
  <si>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</si>
  <si>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</si>
  <si>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</si>
  <si>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</si>
  <si>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</si>
  <si>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</si>
  <si>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</si>
  <si>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</si>
  <si>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</si>
  <si>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</si>
  <si>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</si>
  <si>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</si>
  <si>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</si>
  <si>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</si>
  <si>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</si>
  <si>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</si>
  <si>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</si>
  <si>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</si>
  <si>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</si>
  <si>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</si>
  <si>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</si>
  <si>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</si>
  <si>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</si>
  <si>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</si>
  <si>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</si>
  <si>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</si>
  <si>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</si>
  <si>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</si>
  <si>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</si>
  <si>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</si>
  <si>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</si>
  <si>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</si>
  <si>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</si>
  <si>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</si>
  <si>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</si>
  <si>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</si>
  <si>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</si>
  <si>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</si>
  <si>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</si>
  <si>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</si>
  <si>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</si>
  <si>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</si>
  <si>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</si>
  <si>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</si>
  <si>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</si>
  <si>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</si>
  <si>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</si>
  <si>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</si>
  <si>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</si>
  <si>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</si>
  <si>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</si>
  <si>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</si>
  <si>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</si>
  <si>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</si>
  <si>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</si>
  <si>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</si>
  <si>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</si>
  <si>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</si>
  <si>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</si>
  <si>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</si>
  <si>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</si>
  <si>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</si>
  <si>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</si>
  <si>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</si>
  <si>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</si>
  <si>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</si>
  <si>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</si>
  <si>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</si>
  <si>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</si>
  <si>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</si>
  <si>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</si>
  <si>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</si>
  <si>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</si>
  <si>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</si>
  <si>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</si>
  <si>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</si>
  <si>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</si>
  <si>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</si>
  <si>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</si>
  <si>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</si>
  <si>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</si>
  <si>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</si>
  <si>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</si>
  <si>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</si>
  <si>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</si>
  <si>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</si>
  <si>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</si>
  <si>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</si>
  <si>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</si>
  <si>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</si>
  <si>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</si>
  <si>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</si>
  <si>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</si>
  <si>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</si>
  <si>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</si>
  <si>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</si>
  <si>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</si>
  <si>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</si>
  <si>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</si>
  <si>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</si>
  <si>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</si>
  <si>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</si>
  <si>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</si>
  <si>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</si>
  <si>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</si>
  <si>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</si>
  <si>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</si>
  <si>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</si>
  <si>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</si>
  <si>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</si>
  <si>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</si>
  <si>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</si>
  <si>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</si>
  <si>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</si>
  <si>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</si>
  <si>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</si>
  <si>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</si>
  <si>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</si>
  <si>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</si>
  <si>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</si>
  <si>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</si>
  <si>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</si>
  <si>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</si>
  <si>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</si>
  <si>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</si>
  <si>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</si>
  <si>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</si>
  <si>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</si>
  <si>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</si>
  <si>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</si>
  <si>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</si>
  <si>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</si>
  <si>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</si>
  <si>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</si>
  <si>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</si>
  <si>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</si>
  <si>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</si>
  <si>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</si>
  <si>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</si>
  <si>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</si>
  <si>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</si>
  <si>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</si>
  <si>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</si>
  <si>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</si>
  <si>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</si>
  <si>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</si>
  <si>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</si>
  <si>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</si>
  <si>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</si>
  <si>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</si>
  <si>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</si>
  <si>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</si>
  <si>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</si>
  <si>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</si>
  <si>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</si>
  <si>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</si>
  <si>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</si>
  <si>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</si>
  <si>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</si>
  <si>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</si>
  <si>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</si>
  <si>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</si>
  <si>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</si>
  <si>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</si>
  <si>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</si>
  <si>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</si>
  <si>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</si>
  <si>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</si>
  <si>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</si>
  <si>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</si>
  <si>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</si>
  <si>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</si>
  <si>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</si>
  <si>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</si>
  <si>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</si>
  <si>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</si>
  <si>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</si>
  <si>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</si>
  <si>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</si>
  <si>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</si>
  <si>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</si>
  <si>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</si>
  <si>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</si>
  <si>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</si>
  <si>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</si>
  <si>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</si>
  <si>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</si>
  <si>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</si>
  <si>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</si>
  <si>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</si>
  <si>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</si>
  <si>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</si>
  <si>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</si>
  <si>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</si>
  <si>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</si>
  <si>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</si>
  <si>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</si>
  <si>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</si>
  <si>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</si>
  <si>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</si>
  <si>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</si>
  <si>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</si>
  <si>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</si>
  <si>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</si>
  <si>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</si>
  <si>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</si>
  <si>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</si>
  <si>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</si>
  <si>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</si>
  <si>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</si>
  <si>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</si>
  <si>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</si>
  <si>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</si>
  <si>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</si>
  <si>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</si>
  <si>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</si>
  <si>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</si>
  <si>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</si>
  <si>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</si>
  <si>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</si>
  <si>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</si>
  <si>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</si>
  <si>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</si>
  <si>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</si>
  <si>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</si>
  <si>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</si>
  <si>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</si>
  <si>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</si>
  <si>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</si>
  <si>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</si>
  <si>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</si>
  <si>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</si>
  <si>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</si>
  <si>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</si>
  <si>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</si>
  <si>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</si>
  <si>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</si>
  <si>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</si>
  <si>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</si>
  <si>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</si>
  <si>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</si>
  <si>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</si>
  <si>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</si>
  <si>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</si>
  <si>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</si>
  <si>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</si>
  <si>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</si>
  <si>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</si>
  <si>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</si>
  <si>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</si>
  <si>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</si>
  <si>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</si>
  <si>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</si>
  <si>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</si>
  <si>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</si>
  <si>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</si>
  <si>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</si>
  <si>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</si>
  <si>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</si>
  <si>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</si>
  <si>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</si>
  <si>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</si>
  <si>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</si>
  <si>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</si>
  <si>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</si>
  <si>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</si>
  <si>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</si>
  <si>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</si>
  <si>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</si>
  <si>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</si>
  <si>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</si>
  <si>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</si>
  <si>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</si>
  <si>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</si>
  <si>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</si>
  <si>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</si>
  <si>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</si>
  <si>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</si>
  <si>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</si>
  <si>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</si>
  <si>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</si>
  <si>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</si>
  <si>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</si>
  <si>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</si>
  <si>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</si>
  <si>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</si>
  <si>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</si>
  <si>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</si>
  <si>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</si>
  <si>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</si>
  <si>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</si>
  <si>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</si>
  <si>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</si>
  <si>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</si>
  <si>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</si>
  <si>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</si>
  <si>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</si>
  <si>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</si>
  <si>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</si>
  <si>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</si>
  <si>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</si>
  <si>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</si>
  <si>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</si>
  <si>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</si>
  <si>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</si>
  <si>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</si>
  <si>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</si>
  <si>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</si>
  <si>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</si>
  <si>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</si>
  <si>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</si>
  <si>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</si>
  <si>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</si>
  <si>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</si>
  <si>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</si>
  <si>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</si>
  <si>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</si>
  <si>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</si>
  <si>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</si>
  <si>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</si>
  <si>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</si>
  <si>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</si>
  <si>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</si>
  <si>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</si>
  <si>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</si>
  <si>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</si>
  <si>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</si>
  <si>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</si>
  <si>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</si>
  <si>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</si>
  <si>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</si>
  <si>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</si>
  <si>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</si>
  <si>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</si>
  <si>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</si>
  <si>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</si>
  <si>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</si>
  <si>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</si>
  <si>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</si>
  <si>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</si>
  <si>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</si>
  <si>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</si>
  <si>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</si>
  <si>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</si>
  <si>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</si>
  <si>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</si>
  <si>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</si>
  <si>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</si>
  <si>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</si>
  <si>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</si>
  <si>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</si>
  <si>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</si>
  <si>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</si>
  <si>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</si>
  <si>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</si>
  <si>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</si>
  <si>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</si>
  <si>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</si>
  <si>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</si>
  <si>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</si>
  <si>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</si>
  <si>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</si>
  <si>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</si>
  <si>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</si>
  <si>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</si>
  <si>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</si>
  <si>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</si>
  <si>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</si>
  <si>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</si>
  <si>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</si>
  <si>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</si>
  <si>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</si>
  <si>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</si>
  <si>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</si>
  <si>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</si>
  <si>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</si>
  <si>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</si>
  <si>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</si>
  <si>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</si>
  <si>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</si>
  <si>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</si>
  <si>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</si>
  <si>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</si>
  <si>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</si>
  <si>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</si>
  <si>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</si>
  <si>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</si>
  <si>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</si>
  <si>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</si>
  <si>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</si>
  <si>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</si>
  <si>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</si>
  <si>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</si>
  <si>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</si>
  <si>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</si>
  <si>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</si>
  <si>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</si>
  <si>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</si>
  <si>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</si>
  <si>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</si>
  <si>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</si>
  <si>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</si>
  <si>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</si>
  <si>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</si>
  <si>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</si>
  <si>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</si>
  <si>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</si>
  <si>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</si>
  <si>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</si>
  <si>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</si>
  <si>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</si>
  <si>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</si>
  <si>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</si>
  <si>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</si>
  <si>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</si>
  <si>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</si>
  <si>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</si>
  <si>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</si>
  <si>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</si>
  <si>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</si>
  <si>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</si>
  <si>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</si>
  <si>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</si>
  <si>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</si>
  <si>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</si>
  <si>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</si>
  <si>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</si>
  <si>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</si>
  <si>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</si>
  <si>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</si>
  <si>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</si>
  <si>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</si>
  <si>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</si>
  <si>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</si>
  <si>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</si>
  <si>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</si>
  <si>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</si>
  <si>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</si>
  <si>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</si>
  <si>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</si>
  <si>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</si>
  <si>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</si>
  <si>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</si>
  <si>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</si>
  <si>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</si>
  <si>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</si>
  <si>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</si>
  <si>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</si>
  <si>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</si>
  <si>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</si>
  <si>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</si>
  <si>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</si>
  <si>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</si>
  <si>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</si>
  <si>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</si>
  <si>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</si>
  <si>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</si>
  <si>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</si>
  <si>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</si>
  <si>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</si>
  <si>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</si>
  <si>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</si>
  <si>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</si>
  <si>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</si>
  <si>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</si>
  <si>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</si>
  <si>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</si>
  <si>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</si>
  <si>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</si>
  <si>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</si>
  <si>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</si>
  <si>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</si>
  <si>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</si>
  <si>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</si>
  <si>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</si>
  <si>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</si>
  <si>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</si>
  <si>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</si>
  <si>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</si>
  <si>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</si>
  <si>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</si>
  <si>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</si>
  <si>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</si>
  <si>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</si>
  <si>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</si>
  <si>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</si>
  <si>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</si>
  <si>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</si>
  <si>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</si>
  <si>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</si>
  <si>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</si>
  <si>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</si>
  <si>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</si>
  <si>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</si>
  <si>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</si>
  <si>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</si>
  <si>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</si>
  <si>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</si>
  <si>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</si>
  <si>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</si>
  <si>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</si>
  <si>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</si>
  <si>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</si>
  <si>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</si>
  <si>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</si>
  <si>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</si>
  <si>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</si>
  <si>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</si>
  <si>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</si>
  <si>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</si>
  <si>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</si>
  <si>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</si>
  <si>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</si>
  <si>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</si>
  <si>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</si>
  <si>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</si>
  <si>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</si>
  <si>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</si>
  <si>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</si>
  <si>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</si>
  <si>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</si>
  <si>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</si>
  <si>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</si>
  <si>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</si>
  <si>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</si>
  <si>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</si>
  <si>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</si>
  <si>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</si>
  <si>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</si>
  <si>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</si>
  <si>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</si>
  <si>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</si>
  <si>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</si>
  <si>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</si>
  <si>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</si>
  <si>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</si>
  <si>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</si>
  <si>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</si>
  <si>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</si>
  <si>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</si>
  <si>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</si>
  <si>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</si>
  <si>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</si>
  <si>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</si>
  <si>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</si>
  <si>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</si>
  <si>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</si>
  <si>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</si>
  <si>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</si>
  <si>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</si>
  <si>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</si>
  <si>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</si>
  <si>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</si>
  <si>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</si>
  <si>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</si>
  <si>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</si>
  <si>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</si>
  <si>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</si>
  <si>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</si>
  <si>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</si>
  <si>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</si>
  <si>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</si>
  <si>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</si>
  <si>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</si>
  <si>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</si>
  <si>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</si>
  <si>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</si>
  <si>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</si>
  <si>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</si>
  <si>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</si>
  <si>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</si>
  <si>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</si>
  <si>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</si>
  <si>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</si>
  <si>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</si>
  <si>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</si>
  <si>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</si>
  <si>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</si>
  <si>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</si>
  <si>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</si>
  <si>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</si>
  <si>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</si>
  <si>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</si>
  <si>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</si>
  <si>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</si>
  <si>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</si>
  <si>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</si>
  <si>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</si>
  <si>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</si>
  <si>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</si>
  <si>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</si>
  <si>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</si>
  <si>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</si>
  <si>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</si>
  <si>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</si>
  <si>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</si>
  <si>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</si>
  <si>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</si>
  <si>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</si>
  <si>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</si>
  <si>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</si>
  <si>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</si>
  <si>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</si>
  <si>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</si>
  <si>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</si>
  <si>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</si>
  <si>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</si>
  <si>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</si>
  <si>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</si>
  <si>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</si>
  <si>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</si>
  <si>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</si>
  <si>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</si>
  <si>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</si>
  <si>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</si>
  <si>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</si>
  <si>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</si>
  <si>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</si>
  <si>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</si>
  <si>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</si>
  <si>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</si>
  <si>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</si>
  <si>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</si>
  <si>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</si>
  <si>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</si>
  <si>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</si>
  <si>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</si>
  <si>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</si>
  <si>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</si>
  <si>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</si>
  <si>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</si>
  <si>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</si>
  <si>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</si>
  <si>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</si>
  <si>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</si>
  <si>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</si>
  <si>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</si>
  <si>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</si>
  <si>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</si>
  <si>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</si>
  <si>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</si>
  <si>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</si>
  <si>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</si>
  <si>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</si>
  <si>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</si>
  <si>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</si>
  <si>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</si>
  <si>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</si>
  <si>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</si>
  <si>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</si>
  <si>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</si>
  <si>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</si>
  <si>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</si>
  <si>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</si>
  <si>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</si>
  <si>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</si>
  <si>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</si>
  <si>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</si>
  <si>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</si>
  <si>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</si>
  <si>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</si>
  <si>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</si>
  <si>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</si>
  <si>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</si>
  <si>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</si>
  <si>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</si>
  <si>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</si>
  <si>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</si>
  <si>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</si>
  <si>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</si>
  <si>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</si>
  <si>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</si>
  <si>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</si>
  <si>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</si>
  <si>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</si>
  <si>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</si>
  <si>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</si>
  <si>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</si>
  <si>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</si>
  <si>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</si>
  <si>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</si>
  <si>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</si>
  <si>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</si>
  <si>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</si>
  <si>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</si>
  <si>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</si>
  <si>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</si>
  <si>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</si>
  <si>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</si>
  <si>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</si>
  <si>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</si>
  <si>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</si>
  <si>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</si>
  <si>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</si>
  <si>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</si>
  <si>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</si>
  <si>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</si>
  <si>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</si>
  <si>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</si>
  <si>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</si>
  <si>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</si>
  <si>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</si>
  <si>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</si>
  <si>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</si>
  <si>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</si>
  <si>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</si>
  <si>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</si>
  <si>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</si>
  <si>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</si>
  <si>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</si>
  <si>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</si>
  <si>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</si>
  <si>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</si>
  <si>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</si>
  <si>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</si>
  <si>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</si>
  <si>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</si>
  <si>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</si>
  <si>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</si>
  <si>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</si>
  <si>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</si>
  <si>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</si>
  <si>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</si>
  <si>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</si>
  <si>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</si>
  <si>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</si>
  <si>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</si>
  <si>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</si>
  <si>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</si>
  <si>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</si>
  <si>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</si>
  <si>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</si>
  <si>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</si>
  <si>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</si>
  <si>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</si>
  <si>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</si>
  <si>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</si>
  <si>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</si>
  <si>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</si>
  <si>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</si>
  <si>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</si>
  <si>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</si>
  <si>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</si>
  <si>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</si>
  <si>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</si>
  <si>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</si>
  <si>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</si>
  <si>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</si>
  <si>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</si>
  <si>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</si>
  <si>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</si>
  <si>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</si>
  <si>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</si>
  <si>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</si>
  <si>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</si>
  <si>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</si>
  <si>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</si>
  <si>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</si>
  <si>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</si>
  <si>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</si>
  <si>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</si>
  <si>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</si>
  <si>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</si>
  <si>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</si>
  <si>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</si>
  <si>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</si>
  <si>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</si>
  <si>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</si>
  <si>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</si>
  <si>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</si>
  <si>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</si>
  <si>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</si>
  <si>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</si>
  <si>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</si>
  <si>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</si>
  <si>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</si>
  <si>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</si>
  <si>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</si>
  <si>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</si>
  <si>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</si>
  <si>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</si>
  <si>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</si>
  <si>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</si>
  <si>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</si>
  <si>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</si>
  <si>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</si>
  <si>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</si>
  <si>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</si>
  <si>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</si>
  <si>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</si>
  <si>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</si>
  <si>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</si>
  <si>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</si>
  <si>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</si>
  <si>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</si>
  <si>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</si>
  <si>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</si>
  <si>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</si>
  <si>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</si>
  <si>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</si>
  <si>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</si>
  <si>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</si>
  <si>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</si>
  <si>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</si>
  <si>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</si>
  <si>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</si>
  <si>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</si>
  <si>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</si>
  <si>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</si>
  <si>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</si>
  <si>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</si>
  <si>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</si>
  <si>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</si>
  <si>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</si>
  <si>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</si>
  <si>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</si>
  <si>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</si>
  <si>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</si>
  <si>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</si>
  <si>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</si>
  <si>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</si>
  <si>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</si>
  <si>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</si>
  <si>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</si>
  <si>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</si>
  <si>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</si>
  <si>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</si>
  <si>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</si>
  <si>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</si>
  <si>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</si>
  <si>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</si>
  <si>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</si>
  <si>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</si>
  <si>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</si>
  <si>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</si>
  <si>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</si>
  <si>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</si>
  <si>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</si>
  <si>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</si>
  <si>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</si>
  <si>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</si>
  <si>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</si>
  <si>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</si>
  <si>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</si>
  <si>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</si>
  <si>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</si>
  <si>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</si>
  <si>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</si>
  <si>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</si>
  <si>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</si>
  <si>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</si>
  <si>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</si>
  <si>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</si>
  <si>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</si>
  <si>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</si>
  <si>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</si>
  <si>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</si>
  <si>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</si>
  <si>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</si>
  <si>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</si>
  <si>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</si>
  <si>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</si>
  <si>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</si>
  <si>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</si>
  <si>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</si>
  <si>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</si>
  <si>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</si>
  <si>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</si>
  <si>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</si>
  <si>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</si>
  <si>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</si>
  <si>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</si>
  <si>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</si>
  <si>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</si>
  <si>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</si>
  <si>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</si>
  <si>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</si>
  <si>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</si>
  <si>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</si>
  <si>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</si>
  <si>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</si>
  <si>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</si>
  <si>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</si>
  <si>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</si>
  <si>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</si>
  <si>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</si>
  <si>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</si>
  <si>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</si>
  <si>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</si>
  <si>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</si>
  <si>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</si>
  <si>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</si>
  <si>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</si>
  <si>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</si>
  <si>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</si>
  <si>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</si>
  <si>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</si>
  <si>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</si>
  <si>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</si>
  <si>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</si>
  <si>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</si>
  <si>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</si>
  <si>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</si>
  <si>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</si>
  <si>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</si>
  <si>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</si>
  <si>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</si>
  <si>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</si>
  <si>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</si>
  <si>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</si>
  <si>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</si>
  <si>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</si>
  <si>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</si>
  <si>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</si>
  <si>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</si>
  <si>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</si>
  <si>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</si>
  <si>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</si>
  <si>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</si>
  <si>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</si>
  <si>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</si>
  <si>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</si>
  <si>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</si>
  <si>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</si>
  <si>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</si>
  <si>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</si>
  <si>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</si>
  <si>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</si>
  <si>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</si>
  <si>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</si>
  <si>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</si>
  <si>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</si>
  <si>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</si>
  <si>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</si>
  <si>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</si>
  <si>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</si>
  <si>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</si>
  <si>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</si>
  <si>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</si>
  <si>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</si>
  <si>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</si>
  <si>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</si>
  <si>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</si>
  <si>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</si>
  <si>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</si>
  <si>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</si>
  <si>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</si>
  <si>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</si>
  <si>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</si>
  <si>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</si>
  <si>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</si>
  <si>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</si>
  <si>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</si>
  <si>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</si>
  <si>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</si>
  <si>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</si>
  <si>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</si>
  <si>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</si>
  <si>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</si>
  <si>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</si>
  <si>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</si>
  <si>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</si>
  <si>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</si>
  <si>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</si>
  <si>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</si>
  <si>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</si>
  <si>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</si>
  <si>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</si>
  <si>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</si>
  <si>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</si>
  <si>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</si>
  <si>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</si>
  <si>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</si>
  <si>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</si>
  <si>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</si>
  <si>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</si>
  <si>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</si>
  <si>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</si>
  <si>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</si>
  <si>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</si>
  <si>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</si>
  <si>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</si>
  <si>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</si>
  <si>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</si>
  <si>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</si>
  <si>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</si>
  <si>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</si>
  <si>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</si>
  <si>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</si>
  <si>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</si>
  <si>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</si>
  <si>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</si>
  <si>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</si>
  <si>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</si>
  <si>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</si>
  <si>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</si>
  <si>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</si>
  <si>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</si>
  <si>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</si>
  <si>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</si>
  <si>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</si>
  <si>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</si>
  <si>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</si>
  <si>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</si>
  <si>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</si>
  <si>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</si>
  <si>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</si>
  <si>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</si>
  <si>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</si>
  <si>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</si>
  <si>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</si>
  <si>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</si>
  <si>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</si>
  <si>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</si>
  <si>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</si>
  <si>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</si>
  <si>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</si>
  <si>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</si>
  <si>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</si>
  <si>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</si>
  <si>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</si>
  <si>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</si>
  <si>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</si>
  <si>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</si>
  <si>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</si>
  <si>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</si>
  <si>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</si>
  <si>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</si>
  <si>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</si>
  <si>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</si>
  <si>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</si>
  <si>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</si>
  <si>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</si>
  <si>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</si>
  <si>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</si>
  <si>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</si>
  <si>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</si>
  <si>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</si>
  <si>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</si>
  <si>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</si>
  <si>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</si>
  <si>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</si>
  <si>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</si>
  <si>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</si>
  <si>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</si>
  <si>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</si>
  <si>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</si>
  <si>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</si>
  <si>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</si>
  <si>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</si>
  <si>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</si>
  <si>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</si>
  <si>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</si>
  <si>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</si>
  <si>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</si>
  <si>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</si>
  <si>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</si>
  <si>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</si>
  <si>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</si>
  <si>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</si>
  <si>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</si>
  <si>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</si>
  <si>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</si>
  <si>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</si>
  <si>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</si>
  <si>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</si>
  <si>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</si>
  <si>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</si>
  <si>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</si>
  <si>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</si>
  <si>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</si>
  <si>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</si>
  <si>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</si>
  <si>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</si>
  <si>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</si>
  <si>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</si>
  <si>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</si>
  <si>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</si>
  <si>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</si>
  <si>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</si>
  <si>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</si>
  <si>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</si>
  <si>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</si>
  <si>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</si>
  <si>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</si>
  <si>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</si>
  <si>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</si>
  <si>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</si>
  <si>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</si>
  <si>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</si>
  <si>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</si>
  <si>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</si>
  <si>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</si>
  <si>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</si>
  <si>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</si>
  <si>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</si>
  <si>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</si>
  <si>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</si>
  <si>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</si>
  <si>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</si>
  <si>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</si>
  <si>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</si>
  <si>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</si>
  <si>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</si>
  <si>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</si>
  <si>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</si>
  <si>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</si>
  <si>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</si>
  <si>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</si>
  <si>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</si>
  <si>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</si>
  <si>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</si>
  <si>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</si>
  <si>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</si>
  <si>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</si>
  <si>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</si>
  <si>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</si>
  <si>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</si>
  <si>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</si>
  <si>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</si>
  <si>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</si>
  <si>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</si>
  <si>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</si>
  <si>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</si>
  <si>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</si>
  <si>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</si>
  <si>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</si>
  <si>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</si>
  <si>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</si>
  <si>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</si>
  <si>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</si>
  <si>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</si>
  <si>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</si>
  <si>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</si>
  <si>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</si>
  <si>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</si>
  <si>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</si>
  <si>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</si>
  <si>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</si>
  <si>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</si>
  <si>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</si>
  <si>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</si>
  <si>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</si>
  <si>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</si>
  <si>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</si>
  <si>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</si>
  <si>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</si>
  <si>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</si>
  <si>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</si>
  <si>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</si>
  <si>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</si>
  <si>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</si>
  <si>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</si>
  <si>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</si>
  <si>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</si>
  <si>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</si>
  <si>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</si>
  <si>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</si>
  <si>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</si>
  <si>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</si>
  <si>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</si>
  <si>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</si>
  <si>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</si>
  <si>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</si>
  <si>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</si>
  <si>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</si>
  <si>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</si>
  <si>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</si>
  <si>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</si>
  <si>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</si>
  <si>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</si>
  <si>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</si>
  <si>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</si>
  <si>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</si>
  <si>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</si>
  <si>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</si>
  <si>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</si>
  <si>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</si>
  <si>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</si>
  <si>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</si>
  <si>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</si>
  <si>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</si>
  <si>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</si>
  <si>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</si>
  <si>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</si>
  <si>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</si>
  <si>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</si>
  <si>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</si>
  <si>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</si>
  <si>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</si>
  <si>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</si>
  <si>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</si>
  <si>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</si>
  <si>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</si>
  <si>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</si>
  <si>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</si>
  <si>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</si>
  <si>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</si>
  <si>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</si>
  <si>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</si>
  <si>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</si>
  <si>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</si>
  <si>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</si>
  <si>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</si>
  <si>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</si>
  <si>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</si>
  <si>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</si>
  <si>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</si>
  <si>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</si>
  <si>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</si>
  <si>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</si>
  <si>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</si>
  <si>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</si>
  <si>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</si>
  <si>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</si>
  <si>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</si>
  <si>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</si>
  <si>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</si>
  <si>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</si>
  <si>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</si>
  <si>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</si>
  <si>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</si>
  <si>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</si>
  <si>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</si>
  <si>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</si>
  <si>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</si>
  <si>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</si>
  <si>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</si>
  <si>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</si>
  <si>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</si>
  <si>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</si>
  <si>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</si>
  <si>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</si>
  <si>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</si>
  <si>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</si>
  <si>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</si>
  <si>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</si>
  <si>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</si>
  <si>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</si>
  <si>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</si>
  <si>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</si>
  <si>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</si>
  <si>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</si>
  <si>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</si>
  <si>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</si>
  <si>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</si>
  <si>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</si>
  <si>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</si>
  <si>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</si>
  <si>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</si>
  <si>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</si>
  <si>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</si>
  <si>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</si>
  <si>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</si>
  <si>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</si>
  <si>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</si>
  <si>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</si>
  <si>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</si>
  <si>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</si>
  <si>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</si>
  <si>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</si>
  <si>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</si>
  <si>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</si>
  <si>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</si>
  <si>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</si>
  <si>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</si>
  <si>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</si>
  <si>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</si>
  <si>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</si>
  <si>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</si>
  <si>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</si>
  <si>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</si>
  <si>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</si>
  <si>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</si>
  <si>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</si>
  <si>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</si>
  <si>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</si>
  <si>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</si>
  <si>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</si>
  <si>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</si>
  <si>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</si>
  <si>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</si>
  <si>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</si>
  <si>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</si>
  <si>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</si>
  <si>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</si>
  <si>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</si>
  <si>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</si>
  <si>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</si>
  <si>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</si>
  <si>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</si>
  <si>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</si>
  <si>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</si>
  <si>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</si>
  <si>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</si>
  <si>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</si>
  <si>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</si>
  <si>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</si>
  <si>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</si>
  <si>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</si>
  <si>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</si>
  <si>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</si>
  <si>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</si>
  <si>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</si>
  <si>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</si>
  <si>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</si>
  <si>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</si>
  <si>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</si>
  <si>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</si>
  <si>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</si>
  <si>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</si>
  <si>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</si>
  <si>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</si>
  <si>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</si>
  <si>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</si>
  <si>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</si>
  <si>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</si>
  <si>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</si>
  <si>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</si>
  <si>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</si>
  <si>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</si>
  <si>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</si>
  <si>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</si>
  <si>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</si>
  <si>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</si>
  <si>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</si>
  <si>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</si>
  <si>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</si>
  <si>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</si>
  <si>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</si>
  <si>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</si>
  <si>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</si>
  <si>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</si>
  <si>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</si>
  <si>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</si>
  <si>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</si>
  <si>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</si>
  <si>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</si>
  <si>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</si>
  <si>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</si>
  <si>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</si>
  <si>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</si>
  <si>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</si>
  <si>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</si>
  <si>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</si>
  <si>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</si>
  <si>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</si>
  <si>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</si>
  <si>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</si>
  <si>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</si>
  <si>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</si>
  <si>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</si>
  <si>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</si>
  <si>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</si>
  <si>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</si>
  <si>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</si>
  <si>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</si>
  <si>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</si>
  <si>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</si>
  <si>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</si>
  <si>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</si>
  <si>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</si>
  <si>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</si>
  <si>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</si>
  <si>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</si>
  <si>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</si>
  <si>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</si>
  <si>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</si>
  <si>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</si>
  <si>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</si>
  <si>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</si>
  <si>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</si>
  <si>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</si>
  <si>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</si>
  <si>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</si>
  <si>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</si>
  <si>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</si>
  <si>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</si>
  <si>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</si>
  <si>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</si>
  <si>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</si>
  <si>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</si>
  <si>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</si>
  <si>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</si>
  <si>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</si>
  <si>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</si>
  <si>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</si>
  <si>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</si>
  <si>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</si>
  <si>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</si>
  <si>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</si>
  <si>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</si>
  <si>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</si>
  <si>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</si>
  <si>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</si>
  <si>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</si>
  <si>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</si>
  <si>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</si>
  <si>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</si>
  <si>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</si>
  <si>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</si>
  <si>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</si>
  <si>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</si>
  <si>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</si>
  <si>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</si>
  <si>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</si>
  <si>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</si>
  <si>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</si>
  <si>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</si>
  <si>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</si>
  <si>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</si>
  <si>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</si>
  <si>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</si>
  <si>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</si>
  <si>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</si>
  <si>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</si>
  <si>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</si>
  <si>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</si>
  <si>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</si>
  <si>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</si>
  <si>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</si>
  <si>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</si>
  <si>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</si>
  <si>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</si>
  <si>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</si>
  <si>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</si>
  <si>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</si>
  <si>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</si>
  <si>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</si>
  <si>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</si>
  <si>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</si>
  <si>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</si>
  <si>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</si>
  <si>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</si>
  <si>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</si>
  <si>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</si>
  <si>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</si>
  <si>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</si>
  <si>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</si>
  <si>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</si>
  <si>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</si>
  <si>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</si>
  <si>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</si>
  <si>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</si>
  <si>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</si>
  <si>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</si>
  <si>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</si>
  <si>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</si>
  <si>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</si>
  <si>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</si>
  <si>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</si>
  <si>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</si>
  <si>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</si>
  <si>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</si>
  <si>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</si>
  <si>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</si>
  <si>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</si>
  <si>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</si>
  <si>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</si>
  <si>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</si>
  <si>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</si>
  <si>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</si>
  <si>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</si>
  <si>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</si>
  <si>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</si>
  <si>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</si>
  <si>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</si>
  <si>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</si>
  <si>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</si>
  <si>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</si>
  <si>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</si>
  <si>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</si>
  <si>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</si>
  <si>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</si>
  <si>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</si>
  <si>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</si>
  <si>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</si>
  <si>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</si>
  <si>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</si>
  <si>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</si>
  <si>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</si>
  <si>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</si>
  <si>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</si>
  <si>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</si>
  <si>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</si>
  <si>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</si>
  <si>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</si>
  <si>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</si>
  <si>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</si>
  <si>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</si>
  <si>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</si>
  <si>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</si>
  <si>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</si>
  <si>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</si>
  <si>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</si>
  <si>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</si>
  <si>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</si>
  <si>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</si>
  <si>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</si>
  <si>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</si>
  <si>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</si>
  <si>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</si>
  <si>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</si>
  <si>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</si>
  <si>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</si>
  <si>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</si>
  <si>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</si>
  <si>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</si>
  <si>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</si>
  <si>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</si>
  <si>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</si>
  <si>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</si>
  <si>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</si>
  <si>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</si>
  <si>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</si>
  <si>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</si>
  <si>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</si>
  <si>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</si>
  <si>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</si>
  <si>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</si>
  <si>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</si>
  <si>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</si>
  <si>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</si>
  <si>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</si>
  <si>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</si>
  <si>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</si>
  <si>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</si>
  <si>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</si>
  <si>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</si>
  <si>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</si>
  <si>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</si>
  <si>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</si>
  <si>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</si>
  <si>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</si>
  <si>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</si>
  <si>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</si>
  <si>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</si>
  <si>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</si>
  <si>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</si>
  <si>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</si>
  <si>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</si>
  <si>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</si>
  <si>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</si>
  <si>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</si>
  <si>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</si>
  <si>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</si>
  <si>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</si>
  <si>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</si>
  <si>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</si>
  <si>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</si>
  <si>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</si>
  <si>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</si>
  <si>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</si>
  <si>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</si>
  <si>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</si>
  <si>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</si>
  <si>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</si>
  <si>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</si>
  <si>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</si>
  <si>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</si>
  <si>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</si>
  <si>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</si>
  <si>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</si>
  <si>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</si>
  <si>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</si>
  <si>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</si>
  <si>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</si>
  <si>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</si>
  <si>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</si>
  <si>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</si>
  <si>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</si>
  <si>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</si>
  <si>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</si>
  <si>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</si>
  <si>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</si>
  <si>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</si>
  <si>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</si>
  <si>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</si>
  <si>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</si>
  <si>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</si>
  <si>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</si>
  <si>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</si>
  <si>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</si>
  <si>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</si>
  <si>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</si>
  <si>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</si>
  <si>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</si>
  <si>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</si>
  <si>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</si>
  <si>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</si>
  <si>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</si>
  <si>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</si>
  <si>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</si>
  <si>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</si>
  <si>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</si>
  <si>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</si>
  <si>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</si>
  <si>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</si>
  <si>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</si>
  <si>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</si>
  <si>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</si>
  <si>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</si>
  <si>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</si>
  <si>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</si>
  <si>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</si>
  <si>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</si>
  <si>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</si>
  <si>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</si>
  <si>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</si>
  <si>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</si>
  <si>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</si>
  <si>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</si>
  <si>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</si>
  <si>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</si>
  <si>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</si>
  <si>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</si>
  <si>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</si>
  <si>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</si>
  <si>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</si>
  <si>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</si>
  <si>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</si>
  <si>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</si>
  <si>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</si>
  <si>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</si>
  <si>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</si>
  <si>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</si>
  <si>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</si>
  <si>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</si>
  <si>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</si>
  <si>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</si>
  <si>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</si>
  <si>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</si>
  <si>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</si>
  <si>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</si>
  <si>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</si>
  <si>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</si>
  <si>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</si>
  <si>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</si>
  <si>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</si>
  <si>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</si>
  <si>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</si>
  <si>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</si>
  <si>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</si>
  <si>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</si>
  <si>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</si>
  <si>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</si>
  <si>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</si>
  <si>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</si>
  <si>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</si>
  <si>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</si>
  <si>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</si>
  <si>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</si>
  <si>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</si>
  <si>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</si>
  <si>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</si>
  <si>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</si>
  <si>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</si>
  <si>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</si>
  <si>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</si>
  <si>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</si>
  <si>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</si>
  <si>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</si>
  <si>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</si>
  <si>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</si>
  <si>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</si>
  <si>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</si>
  <si>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</si>
  <si>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</si>
  <si>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</si>
  <si>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</si>
  <si>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</si>
  <si>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</si>
  <si>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</si>
  <si>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</si>
  <si>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</si>
  <si>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</si>
  <si>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</si>
  <si>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</si>
  <si>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</si>
  <si>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</si>
  <si>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</si>
  <si>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</si>
  <si>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</si>
  <si>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</si>
  <si>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</si>
  <si>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</si>
  <si>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</si>
  <si>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</si>
  <si>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</si>
  <si>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</si>
  <si>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</si>
  <si>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</si>
  <si>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</si>
  <si>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</si>
  <si>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</si>
  <si>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</si>
  <si>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</si>
  <si>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</si>
  <si>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</si>
  <si>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</si>
  <si>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</si>
  <si>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</si>
  <si>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</si>
  <si>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</si>
  <si>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</si>
  <si>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</si>
  <si>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</si>
  <si>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</si>
  <si>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</si>
  <si>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</si>
  <si>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</si>
  <si>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</si>
  <si>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</si>
  <si>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</si>
  <si>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</si>
  <si>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</si>
  <si>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</si>
  <si>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</si>
  <si>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</si>
  <si>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</si>
  <si>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</si>
  <si>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</si>
  <si>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</si>
  <si>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</si>
  <si>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</si>
  <si>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</si>
  <si>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</si>
  <si>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</si>
  <si>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</si>
  <si>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</si>
  <si>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</si>
  <si>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</si>
  <si>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</si>
  <si>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</si>
  <si>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</si>
  <si>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</si>
  <si>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</si>
  <si>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</si>
  <si>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</si>
  <si>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</si>
  <si>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</si>
  <si>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</si>
  <si>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</si>
  <si>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</si>
  <si>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</si>
  <si>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</si>
  <si>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</si>
  <si>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</si>
  <si>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</si>
  <si>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</si>
  <si>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</si>
  <si>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</si>
  <si>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</si>
  <si>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</si>
  <si>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</si>
  <si>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</si>
  <si>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</si>
  <si>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</si>
  <si>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</si>
  <si>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</si>
  <si>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</si>
  <si>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</si>
  <si>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</si>
  <si>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</si>
  <si>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</si>
  <si>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</si>
  <si>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</si>
  <si>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</si>
  <si>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</si>
  <si>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</si>
  <si>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</si>
  <si>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</si>
  <si>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</si>
  <si>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</si>
  <si>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</si>
  <si>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</si>
  <si>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</si>
  <si>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</si>
  <si>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</si>
  <si>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</si>
  <si>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</si>
  <si>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</si>
  <si>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</si>
  <si>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</si>
  <si>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</si>
  <si>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</si>
  <si>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</si>
  <si>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</si>
  <si>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</si>
  <si>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</si>
  <si>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</si>
  <si>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</si>
  <si>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</si>
  <si>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</si>
  <si>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</si>
  <si>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</si>
  <si>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</si>
  <si>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</si>
  <si>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</si>
  <si>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</si>
  <si>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</si>
  <si>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</si>
  <si>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</si>
  <si>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</si>
  <si>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</si>
  <si>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</si>
  <si>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</si>
  <si>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</si>
  <si>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</si>
  <si>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</si>
  <si>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</si>
  <si>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</si>
  <si>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</si>
  <si>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</si>
  <si>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</si>
  <si>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</si>
  <si>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</si>
  <si>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</si>
  <si>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</si>
  <si>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</si>
  <si>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</si>
  <si>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</si>
  <si>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</si>
  <si>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</si>
  <si>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</si>
  <si>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</si>
  <si>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</si>
  <si>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</si>
  <si>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</si>
  <si>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</si>
  <si>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</si>
  <si>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</si>
  <si>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</si>
  <si>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</si>
  <si>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</si>
  <si>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</si>
  <si>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</si>
  <si>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</si>
  <si>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</si>
  <si>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</si>
  <si>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</si>
  <si>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</si>
  <si>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</si>
  <si>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</si>
  <si>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</si>
  <si>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</si>
  <si>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</si>
  <si>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</si>
  <si>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</si>
  <si>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</si>
  <si>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</si>
  <si>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</si>
  <si>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</si>
  <si>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</si>
  <si>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</si>
  <si>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</si>
  <si>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</si>
  <si>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</si>
  <si>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</si>
  <si>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</si>
  <si>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</si>
  <si>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</si>
  <si>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</si>
  <si>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</si>
  <si>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</si>
  <si>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</si>
  <si>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</si>
  <si>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</si>
  <si>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</si>
  <si>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</si>
  <si>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</si>
  <si>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</si>
  <si>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</si>
  <si>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</si>
  <si>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</si>
  <si>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</si>
  <si>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</si>
  <si>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</si>
  <si>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</si>
  <si>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</si>
  <si>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</si>
  <si>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</si>
  <si>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</si>
  <si>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</si>
  <si>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</si>
  <si>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</si>
  <si>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</si>
  <si>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</si>
  <si>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</si>
  <si>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</si>
  <si>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</si>
  <si>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</si>
  <si>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</si>
  <si>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</si>
  <si>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</si>
  <si>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</si>
  <si>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</si>
  <si>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</si>
  <si>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</si>
  <si>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</si>
  <si>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</si>
  <si>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</si>
  <si>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</si>
  <si>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</si>
  <si>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</si>
  <si>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</si>
  <si>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</si>
  <si>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</si>
  <si>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</si>
  <si>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</si>
  <si>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</si>
  <si>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</si>
  <si>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</si>
  <si>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</si>
  <si>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</si>
  <si>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</si>
  <si>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</si>
  <si>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</si>
  <si>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</si>
  <si>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</si>
  <si>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</si>
  <si>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</si>
  <si>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</si>
  <si>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</si>
  <si>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</si>
  <si>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</si>
  <si>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</si>
  <si>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</si>
  <si>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</si>
  <si>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</si>
  <si>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</si>
  <si>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</si>
  <si>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</si>
  <si>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</si>
  <si>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</si>
  <si>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</si>
  <si>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</si>
  <si>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</si>
  <si>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</si>
  <si>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</si>
  <si>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</si>
  <si>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</si>
  <si>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</si>
  <si>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</si>
  <si>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</si>
  <si>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</si>
  <si>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</si>
  <si>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</si>
  <si>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</si>
  <si>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</si>
  <si>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</si>
  <si>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</si>
  <si>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</si>
  <si>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</si>
  <si>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</si>
  <si>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</si>
  <si>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</si>
  <si>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</si>
  <si>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</si>
  <si>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</si>
  <si>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</si>
  <si>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</si>
  <si>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</si>
  <si>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</si>
  <si>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</si>
  <si>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</si>
  <si>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</si>
  <si>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</si>
  <si>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</si>
  <si>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</si>
  <si>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</si>
  <si>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</si>
  <si>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</si>
  <si>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</si>
  <si>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</si>
  <si>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</si>
  <si>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</si>
  <si>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</si>
  <si>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</si>
  <si>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</si>
  <si>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</si>
  <si>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</si>
  <si>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</si>
  <si>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</si>
  <si>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</si>
  <si>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</si>
  <si>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</si>
  <si>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</si>
  <si>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</si>
  <si>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</si>
  <si>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</si>
  <si>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</si>
  <si>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</si>
  <si>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</si>
  <si>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</si>
  <si>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</si>
  <si>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</si>
  <si>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</si>
  <si>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</si>
  <si>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</si>
  <si>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</si>
  <si>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</si>
  <si>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</si>
  <si>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</si>
  <si>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</si>
  <si>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</si>
  <si>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</si>
  <si>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</si>
  <si>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</si>
  <si>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</si>
  <si>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</si>
  <si>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</si>
  <si>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</si>
  <si>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</si>
  <si>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</si>
  <si>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</si>
  <si>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</si>
  <si>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</si>
  <si>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</si>
  <si>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</si>
  <si>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</si>
  <si>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</si>
  <si>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</si>
  <si>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</si>
  <si>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</si>
  <si>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</si>
  <si>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</si>
  <si>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</si>
  <si>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</si>
  <si>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</si>
  <si>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</si>
  <si>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</si>
  <si>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</si>
  <si>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</si>
  <si>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</si>
  <si>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</si>
  <si>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</si>
  <si>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</si>
  <si>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</si>
  <si>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</si>
  <si>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</si>
  <si>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</si>
  <si>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</si>
  <si>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</si>
  <si>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</si>
  <si>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</si>
  <si>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</si>
  <si>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</si>
  <si>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</si>
  <si>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</si>
  <si>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</si>
  <si>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</si>
  <si>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</si>
  <si>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</si>
  <si>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</si>
  <si>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</si>
  <si>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</si>
  <si>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</si>
  <si>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</si>
  <si>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</si>
  <si>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</si>
  <si>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</si>
  <si>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</si>
  <si>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</si>
  <si>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</si>
  <si>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</si>
  <si>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</si>
  <si>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</si>
  <si>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</si>
  <si>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</si>
  <si>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</si>
  <si>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</si>
  <si>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</si>
  <si>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</si>
  <si>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</si>
  <si>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</si>
  <si>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</si>
  <si>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</si>
  <si>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</si>
  <si>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</si>
  <si>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</si>
  <si>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</si>
  <si>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</si>
  <si>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</si>
  <si>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</si>
  <si>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</si>
  <si>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</si>
  <si>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</si>
  <si>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</si>
  <si>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</si>
  <si>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</si>
  <si>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</si>
  <si>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</si>
  <si>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</si>
  <si>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</si>
  <si>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</si>
  <si>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</si>
  <si>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</si>
  <si>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</si>
  <si>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</si>
  <si>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</si>
  <si>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</si>
  <si>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</si>
  <si>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</si>
  <si>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</si>
  <si>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</si>
  <si>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</si>
  <si>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</si>
  <si>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</si>
  <si>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</si>
  <si>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</si>
  <si>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</si>
  <si>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</si>
  <si>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</si>
  <si>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</si>
  <si>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</si>
  <si>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</si>
  <si>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</si>
  <si>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</si>
  <si>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</si>
  <si>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</si>
  <si>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</si>
  <si>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</si>
  <si>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</si>
  <si>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</si>
  <si>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</si>
  <si>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</si>
  <si>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</si>
  <si>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</si>
  <si>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</si>
  <si>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</si>
  <si>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</si>
  <si>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</si>
  <si>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</si>
  <si>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</si>
  <si>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</si>
  <si>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</si>
  <si>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</si>
  <si>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</si>
  <si>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</si>
  <si>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</si>
  <si>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</si>
  <si>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</si>
  <si>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</si>
  <si>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</si>
  <si>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</si>
  <si>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</si>
  <si>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</si>
  <si>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</si>
  <si>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</si>
  <si>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</si>
  <si>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</si>
  <si>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</si>
  <si>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</si>
  <si>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</si>
  <si>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</si>
  <si>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</si>
  <si>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</si>
  <si>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</si>
  <si>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</si>
  <si>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</si>
  <si>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</si>
  <si>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</si>
  <si>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</si>
  <si>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</si>
  <si>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</si>
  <si>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</si>
  <si>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</si>
  <si>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</si>
  <si>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</si>
  <si>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</si>
  <si>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</si>
  <si>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</si>
  <si>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</si>
  <si>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</si>
  <si>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</si>
  <si>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</si>
  <si>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</si>
  <si>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</si>
  <si>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</si>
  <si>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</si>
  <si>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</si>
  <si>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</si>
  <si>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</si>
  <si>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</si>
  <si>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</si>
  <si>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</si>
  <si>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</si>
  <si>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</si>
  <si>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</si>
  <si>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</si>
  <si>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</si>
  <si>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</si>
  <si>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</si>
  <si>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</si>
  <si>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</si>
  <si>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</si>
  <si>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</si>
  <si>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</si>
  <si>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</si>
  <si>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</si>
  <si>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</si>
  <si>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</si>
  <si>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</si>
  <si>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</si>
  <si>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</si>
  <si>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</si>
  <si>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</si>
  <si>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</si>
  <si>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</si>
  <si>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</si>
  <si>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</si>
  <si>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</si>
  <si>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</si>
  <si>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</si>
  <si>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</si>
  <si>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</si>
  <si>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</si>
  <si>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</si>
  <si>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</si>
  <si>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</si>
  <si>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</si>
  <si>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</si>
  <si>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</si>
  <si>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</si>
  <si>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</si>
  <si>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</si>
  <si>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</si>
  <si>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</si>
  <si>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</si>
  <si>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</si>
  <si>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</si>
  <si>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</si>
  <si>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</si>
  <si>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</si>
  <si>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</si>
  <si>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</si>
  <si>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</si>
  <si>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</si>
  <si>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</si>
  <si>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</si>
  <si>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</si>
  <si>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</si>
  <si>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</si>
  <si>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</si>
  <si>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</si>
  <si>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</si>
  <si>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</si>
  <si>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</si>
  <si>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</si>
  <si>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</si>
  <si>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</si>
  <si>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</si>
  <si>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</si>
  <si>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</si>
  <si>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</si>
  <si>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</si>
  <si>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</si>
  <si>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</si>
  <si>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</si>
  <si>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</si>
  <si>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</si>
  <si>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</si>
  <si>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</si>
  <si>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</si>
  <si>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</si>
  <si>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</si>
  <si>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</si>
  <si>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</si>
  <si>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</si>
  <si>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</si>
  <si>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</si>
  <si>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</si>
  <si>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</si>
  <si>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</si>
  <si>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</si>
  <si>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</si>
  <si>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</si>
  <si>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</si>
  <si>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</si>
  <si>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</si>
  <si>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</si>
  <si>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</si>
  <si>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</si>
  <si>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</si>
  <si>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</si>
  <si>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</si>
  <si>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</si>
  <si>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</si>
  <si>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</si>
  <si>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</si>
  <si>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</si>
  <si>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</si>
  <si>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</si>
  <si>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</si>
  <si>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</si>
  <si>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</si>
  <si>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</si>
  <si>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</si>
  <si>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</si>
  <si>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</si>
  <si>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</si>
  <si>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</si>
  <si>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</si>
  <si>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</si>
  <si>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</si>
  <si>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</si>
  <si>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</si>
  <si>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</si>
  <si>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</si>
  <si>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</si>
  <si>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</si>
  <si>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</si>
  <si>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</si>
  <si>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</si>
  <si>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</si>
  <si>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</si>
  <si>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</si>
  <si>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</si>
  <si>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</si>
  <si>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</si>
  <si>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</si>
  <si>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</si>
  <si>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</si>
  <si>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</si>
  <si>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</si>
  <si>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</si>
  <si>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</si>
  <si>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</si>
  <si>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</si>
  <si>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</si>
  <si>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</si>
  <si>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</si>
  <si>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</si>
  <si>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</si>
  <si>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</si>
  <si>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</si>
  <si>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</si>
  <si>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</si>
  <si>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</si>
  <si>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</si>
  <si>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</si>
  <si>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</si>
  <si>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</si>
  <si>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</si>
  <si>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</si>
  <si>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</si>
  <si>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</si>
  <si>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</si>
  <si>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</si>
  <si>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</si>
  <si>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</si>
  <si>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</si>
  <si>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</si>
  <si>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</si>
  <si>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</si>
  <si>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</si>
  <si>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</si>
  <si>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</si>
  <si>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</si>
  <si>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</si>
  <si>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</si>
  <si>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</si>
  <si>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</si>
  <si>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</si>
  <si>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</si>
  <si>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</si>
  <si>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</si>
  <si>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</si>
  <si>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</si>
  <si>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</si>
  <si>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</si>
  <si>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</si>
  <si>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</si>
  <si>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</si>
  <si>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</si>
  <si>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</si>
  <si>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</si>
  <si>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</si>
  <si>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</si>
  <si>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</si>
  <si>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</si>
  <si>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</si>
  <si>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</si>
  <si>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</si>
  <si>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</si>
  <si>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</si>
  <si>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</si>
  <si>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</si>
  <si>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</si>
  <si>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</si>
  <si>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</si>
  <si>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</si>
  <si>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</si>
  <si>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</si>
  <si>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</si>
  <si>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</si>
  <si>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</si>
  <si>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</si>
  <si>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</si>
  <si>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</si>
  <si>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</si>
  <si>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</si>
  <si>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</si>
  <si>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</si>
  <si>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</si>
  <si>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</si>
  <si>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</si>
  <si>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</si>
  <si>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</si>
  <si>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</si>
  <si>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</si>
  <si>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</si>
  <si>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</si>
  <si>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</si>
  <si>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</si>
  <si>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</si>
  <si>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</si>
  <si>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</si>
  <si>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</si>
  <si>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</si>
  <si>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</si>
  <si>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</si>
  <si>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</si>
  <si>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</si>
  <si>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</si>
  <si>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</si>
  <si>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</si>
  <si>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</si>
  <si>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</si>
  <si>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</si>
  <si>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</si>
  <si>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</si>
  <si>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</si>
  <si>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</si>
  <si>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</si>
  <si>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</si>
  <si>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</si>
  <si>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</si>
  <si>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</si>
  <si>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</si>
  <si>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</si>
  <si>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</si>
  <si>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</si>
  <si>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</si>
  <si>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</si>
  <si>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</si>
  <si>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</si>
  <si>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</si>
  <si>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</si>
  <si>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</si>
  <si>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</si>
  <si>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</si>
  <si>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</si>
  <si>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</si>
  <si>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</si>
  <si>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</si>
  <si>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</si>
  <si>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</si>
  <si>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</si>
  <si>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</si>
  <si>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</si>
  <si>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</si>
  <si>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</si>
  <si>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</si>
  <si>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</si>
  <si>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</si>
  <si>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</si>
  <si>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</si>
  <si>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</si>
  <si>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</si>
  <si>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</si>
  <si>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</si>
  <si>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</si>
  <si>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</si>
  <si>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</si>
  <si>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</si>
  <si>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</si>
  <si>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</si>
  <si>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</si>
  <si>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</si>
  <si>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</si>
  <si>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</si>
  <si>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</si>
  <si>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</si>
  <si>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</si>
  <si>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</si>
  <si>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</si>
  <si>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</si>
  <si>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</si>
  <si>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</si>
  <si>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</si>
  <si>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</si>
  <si>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</si>
  <si>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</si>
  <si>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</si>
  <si>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</si>
  <si>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</si>
  <si>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</si>
  <si>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</si>
  <si>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</si>
  <si>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</si>
  <si>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</si>
  <si>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</si>
  <si>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</si>
  <si>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</si>
  <si>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</si>
  <si>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</si>
  <si>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</si>
  <si>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</si>
  <si>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</si>
  <si>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</si>
  <si>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</si>
  <si>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</si>
  <si>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</si>
  <si>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</si>
  <si>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</si>
  <si>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</si>
  <si>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</si>
  <si>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</si>
  <si>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</si>
  <si>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</si>
  <si>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</si>
  <si>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</si>
  <si>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</si>
  <si>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</si>
  <si>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</si>
  <si>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</si>
  <si>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</si>
  <si>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</si>
  <si>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</si>
  <si>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</si>
  <si>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</si>
  <si>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</si>
  <si>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</si>
  <si>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</si>
  <si>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</si>
  <si>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</si>
  <si>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</si>
  <si>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</si>
  <si>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</si>
  <si>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</si>
  <si>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</si>
  <si>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</si>
  <si>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</si>
  <si>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</si>
  <si>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</si>
  <si>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</si>
  <si>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</si>
  <si>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</si>
  <si>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</si>
  <si>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</si>
  <si>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</si>
  <si>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</si>
  <si>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</si>
  <si>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</si>
  <si>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</si>
  <si>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</si>
  <si>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</si>
  <si>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</si>
  <si>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</si>
  <si>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</si>
  <si>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</si>
  <si>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</si>
  <si>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</si>
  <si>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</si>
  <si>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</si>
  <si>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</si>
  <si>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</si>
  <si>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</si>
  <si>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</si>
  <si>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</si>
  <si>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</si>
  <si>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</si>
  <si>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</si>
  <si>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</si>
  <si>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</si>
  <si>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</si>
  <si>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</si>
  <si>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</si>
  <si>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</si>
  <si>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</si>
  <si>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</si>
  <si>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</si>
  <si>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</si>
  <si>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</si>
  <si>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</si>
  <si>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</si>
  <si>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</si>
  <si>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</si>
  <si>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</si>
  <si>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</si>
  <si>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</si>
  <si>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</si>
  <si>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</si>
  <si>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</si>
  <si>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</si>
  <si>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</si>
  <si>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</si>
  <si>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</si>
  <si>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</si>
  <si>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</si>
  <si>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</si>
  <si>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</si>
  <si>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</si>
  <si>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</si>
  <si>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</si>
  <si>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</si>
  <si>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</si>
  <si>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</si>
  <si>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</si>
  <si>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</si>
  <si>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</si>
  <si>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</si>
  <si>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</si>
  <si>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</si>
  <si>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</si>
  <si>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</si>
  <si>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</si>
  <si>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</si>
  <si>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</si>
  <si>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</si>
  <si>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</si>
  <si>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</si>
  <si>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</si>
  <si>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</si>
  <si>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</si>
  <si>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</si>
  <si>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</si>
  <si>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</si>
  <si>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</si>
  <si>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</si>
  <si>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</si>
  <si>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</si>
  <si>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</si>
  <si>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</si>
  <si>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</si>
  <si>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</si>
  <si>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</si>
  <si>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</si>
  <si>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</si>
  <si>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</si>
  <si>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</si>
  <si>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</si>
  <si>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</si>
  <si>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</si>
  <si>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</si>
  <si>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</si>
  <si>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</si>
  <si>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</si>
  <si>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</si>
  <si>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</si>
  <si>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</si>
  <si>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</si>
  <si>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</si>
  <si>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</si>
  <si>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</si>
  <si>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</si>
  <si>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</si>
  <si>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</si>
  <si>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</si>
  <si>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</si>
  <si>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</si>
  <si>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</si>
  <si>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</si>
  <si>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</si>
  <si>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</si>
  <si>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</si>
  <si>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</si>
  <si>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</si>
  <si>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</si>
  <si>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</si>
  <si>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</si>
  <si>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</si>
  <si>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</si>
  <si>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</si>
  <si>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</si>
  <si>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</si>
  <si>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</si>
  <si>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</si>
  <si>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</si>
  <si>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</si>
  <si>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</si>
  <si>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</si>
  <si>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</si>
  <si>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</si>
  <si>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</si>
  <si>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</si>
  <si>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</si>
  <si>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</si>
  <si>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</si>
  <si>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</si>
  <si>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</si>
  <si>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</si>
  <si>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</si>
  <si>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</si>
  <si>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</si>
  <si>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</si>
  <si>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</si>
  <si>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</si>
  <si>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</si>
  <si>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</si>
  <si>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</si>
  <si>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</si>
  <si>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</si>
  <si>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</si>
  <si>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</si>
  <si>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</si>
  <si>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</si>
  <si>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</si>
  <si>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</si>
  <si>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</si>
  <si>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</si>
  <si>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</si>
  <si>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</si>
  <si>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</si>
  <si>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</si>
  <si>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</si>
  <si>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</si>
  <si>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</si>
  <si>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</si>
  <si>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</si>
  <si>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</si>
  <si>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</si>
  <si>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</si>
  <si>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</si>
  <si>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</si>
  <si>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</si>
  <si>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</si>
  <si>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</si>
  <si>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</si>
  <si>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</si>
  <si>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</si>
  <si>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</si>
  <si>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</si>
  <si>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</si>
  <si>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</si>
  <si>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</si>
  <si>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</si>
  <si>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</si>
  <si>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</si>
  <si>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</si>
  <si>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</si>
  <si>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</si>
  <si>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</si>
  <si>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</si>
  <si>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</si>
  <si>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</si>
  <si>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</si>
  <si>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</si>
  <si>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</si>
  <si>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</si>
  <si>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</si>
  <si>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</si>
  <si>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</si>
  <si>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</si>
  <si>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</si>
  <si>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</si>
  <si>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</si>
  <si>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</si>
  <si>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</si>
  <si>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</si>
  <si>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</si>
  <si>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</si>
  <si>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</si>
  <si>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</si>
  <si>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</si>
  <si>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</si>
  <si>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</si>
  <si>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</si>
  <si>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</si>
  <si>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</si>
  <si>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</si>
  <si>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</si>
  <si>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</si>
  <si>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</si>
  <si>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</si>
  <si>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</si>
  <si>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</si>
  <si>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</si>
  <si>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</si>
  <si>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</si>
  <si>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</si>
  <si>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</si>
  <si>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</si>
  <si>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</si>
  <si>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</si>
  <si>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</si>
  <si>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</si>
  <si>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</si>
  <si>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</si>
  <si>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</si>
  <si>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</si>
  <si>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</si>
  <si>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</si>
  <si>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</si>
  <si>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</si>
  <si>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</si>
  <si>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</si>
  <si>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</si>
  <si>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</si>
  <si>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</si>
  <si>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</si>
  <si>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</si>
  <si>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</si>
  <si>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</si>
  <si>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</si>
  <si>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</si>
  <si>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</si>
  <si>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</si>
  <si>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</si>
  <si>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</si>
  <si>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</si>
  <si>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</si>
  <si>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</si>
  <si>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</si>
  <si>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</si>
  <si>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</si>
  <si>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</si>
  <si>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</si>
  <si>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</si>
  <si>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</si>
  <si>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</si>
  <si>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</si>
  <si>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</si>
  <si>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</si>
  <si>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</si>
  <si>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</si>
  <si>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</si>
  <si>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</si>
  <si>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</si>
  <si>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</si>
  <si>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</si>
  <si>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</si>
  <si>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</si>
  <si>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</si>
  <si>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</si>
  <si>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</si>
  <si>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</si>
  <si>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</si>
  <si>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</si>
  <si>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</si>
  <si>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</si>
  <si>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</si>
  <si>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</si>
  <si>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</si>
  <si>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</si>
  <si>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</si>
  <si>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</si>
  <si>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</si>
  <si>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</si>
  <si>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</si>
  <si>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</si>
  <si>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</si>
  <si>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</si>
  <si>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</si>
  <si>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</si>
  <si>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</si>
  <si>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</si>
  <si>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</si>
  <si>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</si>
  <si>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</si>
  <si>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</si>
  <si>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</si>
  <si>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</si>
  <si>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</si>
  <si>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</si>
  <si>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</si>
  <si>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</si>
  <si>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</si>
  <si>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</si>
  <si>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</si>
  <si>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</si>
  <si>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</si>
  <si>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</si>
  <si>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</si>
  <si>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</si>
  <si>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</si>
  <si>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</si>
  <si>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</si>
  <si>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</si>
  <si>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</si>
  <si>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</si>
  <si>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</si>
  <si>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</si>
  <si>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</si>
  <si>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</si>
  <si>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</si>
  <si>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</si>
  <si>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</si>
  <si>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</si>
  <si>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</si>
  <si>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</si>
  <si>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</si>
  <si>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</si>
  <si>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</si>
  <si>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</si>
  <si>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</si>
  <si>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</si>
  <si>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</si>
  <si>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</si>
  <si>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</si>
  <si>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</si>
  <si>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</si>
  <si>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</si>
  <si>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</si>
  <si>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</si>
  <si>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</si>
  <si>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</si>
  <si>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</si>
  <si>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</si>
  <si>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</si>
  <si>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</si>
  <si>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</si>
  <si>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</si>
  <si>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</si>
  <si>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</si>
  <si>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</si>
  <si>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</si>
  <si>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</si>
  <si>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</si>
  <si>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</si>
  <si>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</si>
  <si>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</si>
  <si>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</si>
  <si>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</si>
  <si>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</si>
  <si>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</si>
  <si>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</si>
  <si>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</si>
  <si>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</si>
  <si>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</si>
  <si>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</si>
  <si>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</si>
  <si>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</si>
  <si>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</si>
  <si>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</si>
  <si>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</si>
  <si>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</si>
  <si>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</si>
  <si>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</si>
  <si>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</si>
  <si>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</si>
  <si>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</si>
  <si>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</si>
  <si>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</si>
  <si>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</si>
  <si>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</si>
  <si>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</si>
  <si>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</si>
  <si>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</si>
  <si>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</si>
  <si>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</si>
  <si>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</si>
  <si>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</si>
  <si>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</si>
  <si>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</si>
  <si>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</si>
  <si>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</si>
  <si>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</si>
  <si>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</si>
  <si>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</si>
  <si>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</si>
  <si>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</si>
  <si>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</si>
  <si>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</si>
  <si>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</si>
  <si>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</si>
  <si>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</si>
  <si>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</si>
  <si>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</si>
  <si>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</si>
  <si>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</si>
  <si>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</si>
  <si>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</si>
  <si>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</si>
  <si>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</si>
  <si>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</si>
  <si>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</si>
  <si>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</si>
  <si>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</si>
  <si>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</si>
  <si>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</si>
  <si>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</si>
  <si>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</si>
  <si>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</si>
  <si>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</si>
  <si>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</si>
  <si>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</si>
  <si>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</si>
  <si>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</si>
  <si>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</si>
  <si>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</si>
  <si>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</si>
  <si>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</si>
  <si>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</si>
  <si>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</si>
  <si>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</si>
  <si>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</si>
  <si>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</si>
  <si>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</si>
  <si>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</si>
  <si>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</si>
  <si>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</si>
  <si>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</si>
  <si>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</si>
  <si>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</si>
  <si>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</si>
  <si>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</si>
  <si>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</si>
  <si>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</si>
  <si>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</si>
  <si>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</si>
  <si>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</si>
  <si>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</si>
  <si>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</si>
  <si>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</si>
  <si>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</si>
  <si>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</si>
  <si>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</si>
  <si>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</si>
  <si>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</si>
  <si>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</si>
  <si>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</si>
  <si>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</si>
  <si>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</si>
  <si>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</si>
  <si>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</si>
  <si>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</si>
  <si>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</si>
  <si>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</si>
  <si>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</si>
  <si>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</si>
  <si>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</si>
  <si>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</si>
  <si>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</si>
  <si>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</si>
  <si>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</si>
  <si>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</si>
  <si>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</si>
  <si>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</si>
  <si>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</si>
  <si>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</si>
  <si>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</si>
  <si>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</si>
  <si>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</si>
  <si>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</si>
  <si>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</si>
  <si>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</si>
  <si>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</si>
  <si>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</si>
  <si>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</si>
  <si>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</si>
  <si>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</si>
  <si>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</si>
  <si>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</si>
  <si>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</si>
  <si>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</si>
  <si>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</si>
  <si>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</si>
  <si>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</si>
  <si>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</si>
  <si>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</si>
  <si>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</si>
  <si>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</si>
  <si>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</si>
  <si>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</si>
  <si>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</si>
  <si>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</si>
  <si>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</si>
  <si>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</si>
  <si>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</si>
  <si>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</si>
  <si>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</si>
  <si>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</si>
  <si>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</si>
  <si>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</si>
  <si>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</si>
  <si>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</si>
  <si>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</si>
  <si>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</si>
  <si>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</si>
  <si>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</si>
  <si>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</si>
  <si>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</si>
  <si>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</si>
  <si>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</si>
  <si>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</si>
  <si>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</si>
  <si>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</si>
  <si>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</si>
  <si>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</si>
  <si>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</si>
  <si>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</si>
  <si>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</si>
  <si>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</si>
  <si>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</si>
  <si>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</si>
  <si>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</si>
  <si>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</si>
  <si>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</si>
  <si>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</si>
  <si>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</si>
  <si>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</si>
  <si>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</si>
  <si>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</si>
  <si>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</si>
  <si>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</si>
  <si>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</si>
  <si>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</si>
  <si>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</si>
  <si>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</si>
  <si>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</si>
  <si>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</si>
  <si>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</si>
  <si>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</si>
  <si>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</si>
  <si>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</si>
  <si>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</si>
  <si>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</si>
  <si>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</si>
  <si>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</si>
  <si>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</si>
  <si>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</si>
  <si>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</si>
  <si>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</si>
  <si>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</si>
  <si>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</si>
  <si>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</si>
  <si>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</si>
  <si>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</si>
  <si>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</si>
  <si>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</si>
  <si>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</si>
  <si>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</si>
  <si>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</si>
  <si>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</si>
  <si>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</si>
  <si>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</si>
  <si>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</si>
  <si>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</si>
  <si>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</si>
  <si>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</si>
  <si>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</si>
  <si>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</si>
  <si>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</si>
  <si>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</si>
  <si>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</si>
  <si>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</si>
  <si>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</si>
  <si>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</si>
  <si>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</si>
  <si>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</si>
  <si>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</si>
  <si>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</si>
  <si>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</si>
  <si>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</si>
  <si>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</si>
  <si>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</si>
  <si>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</si>
  <si>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</si>
  <si>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</si>
  <si>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</si>
  <si>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</si>
  <si>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</si>
  <si>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</si>
  <si>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</si>
  <si>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</si>
  <si>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</si>
  <si>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</si>
  <si>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</si>
  <si>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</si>
  <si>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</si>
  <si>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</si>
  <si>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</si>
  <si>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</si>
  <si>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</si>
  <si>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</si>
  <si>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</si>
  <si>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</si>
  <si>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</si>
  <si>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</si>
  <si>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</si>
  <si>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</si>
  <si>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</si>
  <si>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</si>
  <si>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</si>
  <si>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</si>
  <si>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</si>
  <si>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</si>
  <si>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</si>
  <si>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</si>
  <si>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</si>
  <si>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</si>
  <si>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</si>
  <si>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</si>
  <si>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</si>
  <si>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</si>
  <si>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</si>
  <si>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</si>
  <si>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</si>
  <si>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</si>
  <si>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</si>
  <si>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</si>
  <si>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</si>
  <si>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</si>
  <si>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</si>
  <si>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</si>
  <si>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</si>
  <si>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</si>
  <si>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</si>
  <si>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</si>
  <si>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</si>
  <si>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</si>
  <si>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</si>
  <si>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</si>
  <si>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</si>
  <si>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</si>
  <si>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</si>
  <si>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</si>
  <si>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</si>
  <si>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</si>
  <si>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</si>
  <si>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</si>
  <si>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</si>
  <si>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</si>
  <si>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</si>
  <si>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</si>
  <si>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</si>
  <si>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</si>
  <si>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</si>
  <si>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</si>
  <si>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</si>
  <si>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</si>
  <si>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</si>
  <si>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</si>
  <si>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</si>
  <si>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</si>
  <si>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</si>
  <si>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</si>
  <si>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</si>
  <si>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</si>
  <si>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</si>
  <si>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</si>
  <si>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</si>
  <si>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</si>
  <si>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</si>
  <si>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</si>
  <si>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</si>
  <si>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</si>
  <si>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</si>
  <si>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</si>
  <si>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</si>
  <si>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</si>
  <si>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</si>
  <si>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</si>
  <si>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</si>
  <si>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</si>
  <si>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</si>
  <si>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</si>
  <si>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</si>
  <si>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</si>
  <si>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</si>
  <si>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</si>
  <si>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</si>
  <si>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</si>
  <si>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</si>
  <si>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</si>
  <si>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</si>
  <si>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</si>
  <si>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</si>
  <si>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</si>
  <si>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</si>
  <si>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</si>
  <si>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</si>
  <si>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</si>
  <si>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</si>
  <si>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</si>
  <si>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</si>
  <si>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</si>
  <si>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</si>
  <si>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</si>
  <si>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</si>
  <si>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</si>
  <si>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</si>
  <si>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</si>
  <si>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</si>
  <si>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</si>
  <si>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</si>
  <si>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</si>
  <si>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</si>
  <si>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</si>
  <si>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</si>
  <si>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</si>
  <si>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</si>
  <si>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</si>
  <si>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</si>
  <si>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</si>
  <si>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</si>
  <si>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</si>
  <si>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</si>
  <si>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</si>
  <si>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</si>
  <si>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</si>
  <si>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</si>
  <si>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</si>
  <si>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</si>
  <si>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</si>
  <si>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</si>
  <si>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</si>
  <si>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</si>
  <si>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</si>
  <si>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</si>
  <si>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</si>
  <si>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</si>
  <si>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</si>
  <si>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</si>
  <si>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</si>
  <si>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</si>
  <si>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</si>
  <si>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</si>
  <si>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</si>
  <si>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</si>
  <si>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</si>
  <si>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</si>
  <si>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</si>
  <si>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</si>
  <si>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</si>
  <si>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</si>
  <si>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</si>
  <si>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</si>
  <si>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</si>
  <si>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</si>
  <si>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</si>
  <si>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</si>
  <si>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</si>
  <si>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</si>
  <si>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</si>
  <si>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</si>
  <si>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</si>
  <si>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</si>
  <si>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</si>
  <si>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</si>
  <si>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</si>
  <si>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</si>
  <si>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</si>
  <si>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</si>
  <si>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</si>
  <si>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</si>
  <si>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</si>
  <si>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</si>
  <si>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</si>
  <si>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</si>
  <si>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</si>
  <si>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</si>
  <si>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</si>
  <si>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</si>
  <si>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</si>
  <si>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</si>
  <si>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</si>
  <si>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</si>
  <si>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</si>
  <si>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</si>
  <si>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</si>
  <si>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</si>
  <si>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</si>
  <si>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</si>
  <si>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</si>
  <si>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</si>
  <si>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</si>
  <si>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</si>
  <si>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</si>
  <si>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</si>
  <si>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</si>
  <si>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</si>
  <si>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</si>
  <si>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</si>
  <si>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</si>
  <si>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</si>
  <si>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</si>
  <si>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</si>
  <si>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</si>
  <si>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</si>
  <si>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</si>
  <si>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</si>
  <si>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</si>
  <si>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</si>
  <si>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</si>
  <si>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</si>
  <si>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</si>
  <si>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</si>
  <si>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</si>
  <si>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</si>
  <si>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</si>
  <si>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</si>
  <si>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</si>
  <si>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</si>
  <si>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</si>
  <si>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</si>
  <si>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</si>
  <si>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</si>
  <si>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</si>
  <si>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</si>
  <si>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</si>
  <si>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</si>
  <si>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</si>
  <si>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</si>
  <si>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</si>
  <si>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</si>
  <si>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</si>
  <si>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</si>
  <si>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</si>
  <si>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</si>
  <si>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</si>
  <si>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</si>
  <si>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</si>
  <si>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</si>
  <si>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</si>
  <si>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</si>
  <si>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</si>
  <si>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</si>
  <si>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</si>
  <si>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</si>
  <si>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</si>
  <si>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</si>
  <si>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</si>
  <si>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</si>
  <si>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</si>
  <si>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</si>
  <si>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</si>
  <si>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</si>
  <si>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</si>
  <si>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</si>
  <si>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</si>
  <si>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</si>
  <si>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</si>
  <si>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</si>
  <si>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</si>
  <si>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</si>
  <si>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</si>
  <si>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</si>
  <si>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</si>
  <si>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</si>
  <si>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</si>
  <si>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</si>
  <si>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</si>
  <si>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</si>
  <si>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</si>
  <si>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</si>
  <si>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</si>
  <si>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</si>
  <si>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</si>
  <si>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</si>
  <si>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</si>
  <si>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</si>
  <si>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</si>
  <si>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</si>
  <si>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</si>
  <si>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</si>
  <si>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</si>
  <si>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</si>
  <si>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</si>
  <si>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</si>
  <si>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</si>
  <si>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</si>
  <si>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</si>
  <si>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</si>
  <si>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</si>
  <si>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</si>
  <si>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</si>
  <si>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</si>
  <si>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</si>
  <si>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</si>
  <si>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</si>
  <si>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</si>
  <si>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</si>
  <si>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</si>
  <si>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</si>
  <si>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</si>
  <si>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</si>
  <si>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</si>
  <si>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</si>
  <si>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</si>
  <si>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</si>
  <si>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</si>
  <si>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</si>
  <si>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</si>
  <si>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</si>
  <si>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</si>
  <si>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</si>
  <si>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</si>
  <si>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</si>
  <si>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</si>
  <si>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</si>
  <si>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</si>
  <si>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</si>
  <si>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</si>
  <si>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</si>
  <si>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</si>
  <si>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</si>
  <si>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</si>
  <si>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</si>
  <si>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</si>
  <si>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</si>
  <si>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</si>
  <si>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</si>
  <si>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</si>
  <si>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</si>
  <si>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</si>
  <si>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</si>
  <si>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</si>
  <si>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</si>
  <si>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</si>
  <si>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</si>
  <si>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</si>
  <si>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</si>
  <si>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</si>
  <si>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</si>
  <si>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</si>
  <si>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</si>
  <si>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</si>
  <si>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</si>
  <si>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</si>
  <si>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</si>
  <si>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</si>
  <si>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</si>
  <si>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</si>
  <si>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</si>
  <si>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</si>
  <si>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</si>
  <si>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</si>
  <si>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</si>
  <si>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</si>
  <si>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</si>
  <si>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</si>
  <si>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</si>
  <si>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</si>
  <si>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</si>
  <si>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</si>
  <si>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</si>
  <si>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</si>
  <si>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</si>
  <si>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</si>
  <si>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</si>
  <si>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</si>
  <si>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</si>
  <si>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</si>
  <si>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</si>
  <si>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</si>
  <si>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</si>
  <si>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</si>
  <si>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</si>
  <si>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</si>
  <si>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</si>
  <si>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</si>
  <si>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</si>
  <si>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</si>
  <si>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</si>
  <si>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</si>
  <si>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</si>
  <si>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</si>
  <si>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</si>
  <si>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</si>
  <si>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</si>
  <si>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</si>
  <si>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</si>
  <si>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</si>
  <si>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</si>
  <si>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</si>
  <si>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</si>
  <si>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</si>
  <si>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</si>
  <si>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</si>
  <si>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</si>
  <si>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</si>
  <si>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</si>
  <si>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</si>
  <si>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</si>
  <si>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</si>
  <si>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</si>
  <si>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</si>
  <si>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</si>
  <si>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</si>
  <si>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</si>
  <si>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</si>
  <si>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</si>
  <si>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</si>
  <si>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</si>
  <si>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</si>
  <si>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</si>
  <si>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</si>
  <si>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</si>
  <si>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</si>
  <si>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</si>
  <si>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</si>
  <si>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</si>
  <si>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</si>
  <si>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</si>
  <si>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</si>
  <si>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</si>
  <si>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</si>
  <si>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</si>
  <si>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</si>
  <si>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</si>
  <si>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</si>
  <si>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</si>
  <si>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</si>
  <si>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</si>
  <si>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</si>
  <si>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</si>
  <si>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</si>
  <si>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</si>
  <si>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</si>
  <si>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</si>
  <si>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</si>
  <si>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</si>
  <si>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</si>
  <si>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</si>
  <si>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</si>
  <si>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</si>
  <si>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</si>
  <si>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</si>
  <si>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</si>
  <si>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</si>
  <si>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</si>
  <si>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</si>
  <si>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</si>
  <si>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</si>
  <si>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</si>
  <si>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</si>
  <si>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</si>
  <si>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</si>
  <si>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</si>
  <si>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</si>
  <si>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</si>
  <si>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</si>
  <si>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</si>
  <si>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</si>
  <si>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</si>
  <si>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</si>
  <si>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</si>
  <si>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</si>
  <si>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</si>
  <si>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</si>
  <si>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</si>
  <si>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</si>
  <si>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</si>
  <si>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</si>
  <si>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</si>
  <si>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</si>
  <si>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</si>
  <si>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</si>
  <si>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</si>
  <si>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</si>
  <si>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</si>
  <si>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</si>
  <si>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</si>
  <si>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</si>
  <si>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</si>
  <si>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</si>
  <si>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</si>
  <si>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</si>
  <si>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</si>
  <si>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</si>
  <si>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</si>
  <si>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</si>
  <si>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</si>
  <si>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</si>
  <si>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</si>
  <si>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</si>
  <si>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</si>
  <si>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</si>
  <si>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</si>
  <si>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</si>
  <si>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</si>
  <si>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</si>
  <si>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</si>
  <si>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</si>
  <si>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</si>
  <si>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</si>
  <si>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</si>
  <si>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</si>
  <si>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</si>
  <si>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</si>
  <si>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</si>
  <si>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</si>
  <si>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</si>
  <si>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</si>
  <si>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</si>
  <si>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</si>
  <si>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</si>
  <si>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</si>
  <si>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</si>
  <si>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</si>
  <si>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</si>
  <si>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</si>
  <si>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</si>
  <si>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</si>
  <si>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</si>
  <si>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</si>
  <si>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</si>
  <si>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</si>
  <si>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</si>
  <si>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</si>
  <si>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</si>
  <si>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</si>
  <si>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</si>
  <si>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</si>
  <si>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</si>
  <si>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</si>
  <si>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</si>
  <si>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</si>
  <si>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</si>
  <si>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</si>
  <si>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</si>
  <si>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</si>
  <si>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</si>
  <si>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</si>
  <si>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</si>
  <si>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</si>
  <si>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</si>
  <si>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</si>
  <si>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</si>
  <si>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</si>
  <si>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</si>
  <si>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</si>
  <si>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</si>
  <si>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</si>
  <si>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</si>
  <si>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</si>
  <si>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</si>
  <si>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</si>
  <si>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</si>
  <si>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</si>
  <si>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</si>
  <si>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</si>
  <si>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</si>
  <si>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</si>
  <si>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</si>
  <si>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</si>
  <si>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</si>
  <si>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</si>
  <si>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</si>
  <si>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</si>
  <si>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</si>
  <si>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</si>
  <si>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</si>
  <si>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</si>
  <si>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</si>
  <si>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</si>
  <si>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</si>
  <si>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</si>
  <si>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</si>
  <si>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</si>
  <si>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</si>
  <si>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</si>
  <si>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</si>
  <si>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</si>
  <si>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</si>
  <si>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</si>
  <si>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</si>
  <si>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</si>
  <si>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</si>
  <si>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</si>
  <si>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</si>
  <si>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</si>
  <si>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</si>
  <si>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</si>
  <si>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</si>
  <si>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</si>
  <si>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</si>
  <si>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</si>
  <si>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</si>
  <si>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</si>
  <si>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</si>
  <si>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</si>
  <si>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</si>
  <si>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</si>
  <si>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</si>
  <si>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</si>
  <si>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</si>
  <si>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</si>
  <si>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</si>
  <si>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</si>
  <si>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</si>
  <si>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</si>
  <si>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</si>
  <si>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</si>
  <si>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</si>
  <si>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</si>
  <si>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</si>
  <si>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</si>
  <si>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</si>
  <si>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</si>
  <si>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</si>
  <si>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</si>
  <si>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</si>
  <si>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</si>
  <si>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</si>
  <si>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</si>
  <si>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</si>
  <si>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</si>
  <si>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</si>
  <si>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</si>
  <si>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</si>
  <si>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</si>
  <si>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</si>
  <si>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</si>
  <si>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</si>
  <si>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</si>
  <si>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</si>
  <si>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</si>
  <si>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</si>
  <si>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</si>
  <si>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</si>
  <si>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</si>
  <si>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</si>
  <si>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</si>
  <si>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</si>
  <si>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</si>
  <si>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</si>
  <si>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</si>
  <si>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</si>
  <si>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</si>
  <si>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</si>
  <si>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</si>
  <si>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</si>
  <si>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</si>
  <si>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</si>
  <si>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</si>
  <si>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</si>
  <si>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</si>
  <si>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</si>
  <si>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</si>
  <si>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</si>
  <si>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</si>
  <si>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</si>
  <si>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</si>
  <si>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</si>
  <si>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</si>
  <si>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</si>
  <si>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</si>
  <si>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</si>
  <si>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</si>
  <si>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</si>
  <si>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</si>
  <si>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</si>
  <si>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</si>
  <si>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</si>
  <si>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</si>
  <si>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</si>
  <si>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</si>
  <si>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</si>
  <si>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</si>
  <si>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</si>
  <si>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</si>
  <si>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</si>
  <si>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</si>
  <si>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</si>
  <si>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</si>
  <si>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</si>
  <si>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</si>
  <si>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</si>
  <si>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</si>
  <si>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</si>
  <si>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</si>
  <si>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</si>
  <si>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</si>
  <si>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</si>
  <si>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</si>
  <si>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</si>
  <si>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</si>
  <si>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</si>
  <si>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</si>
  <si>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</si>
  <si>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</si>
  <si>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</si>
  <si>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</si>
  <si>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</si>
  <si>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</si>
  <si>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</si>
  <si>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</si>
  <si>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</si>
  <si>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</si>
  <si>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</si>
  <si>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</si>
  <si>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</si>
  <si>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</si>
  <si>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</si>
  <si>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</si>
  <si>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</si>
  <si>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</si>
  <si>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</si>
  <si>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</si>
  <si>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</si>
  <si>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</si>
  <si>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</si>
  <si>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</si>
  <si>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</si>
  <si>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</si>
  <si>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</si>
  <si>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</si>
  <si>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</si>
  <si>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</si>
  <si>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</si>
  <si>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</si>
  <si>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</si>
  <si>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</si>
  <si>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</si>
  <si>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</si>
  <si>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</si>
  <si>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</si>
  <si>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</si>
  <si>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</si>
  <si>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</si>
  <si>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</si>
  <si>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</si>
  <si>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</si>
  <si>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</si>
  <si>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</si>
  <si>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</si>
  <si>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</si>
  <si>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</si>
  <si>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</si>
  <si>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</si>
  <si>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</si>
  <si>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</si>
  <si>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</si>
  <si>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</si>
  <si>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</si>
  <si>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</si>
  <si>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</si>
  <si>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</si>
  <si>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</si>
  <si>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</si>
  <si>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</si>
  <si>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</si>
  <si>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</si>
  <si>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</si>
  <si>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</si>
  <si>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</si>
  <si>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</si>
  <si>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</si>
  <si>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</si>
  <si>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</si>
  <si>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</si>
  <si>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</si>
  <si>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</si>
  <si>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</si>
  <si>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</si>
  <si>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</si>
  <si>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</si>
  <si>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</si>
  <si>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</si>
  <si>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</si>
  <si>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</si>
  <si>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</si>
  <si>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</si>
  <si>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</si>
  <si>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</si>
  <si>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</si>
  <si>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</si>
  <si>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</si>
  <si>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</si>
  <si>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</si>
  <si>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</si>
  <si>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</si>
  <si>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</si>
  <si>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</si>
  <si>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</si>
  <si>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</si>
  <si>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</si>
  <si>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</si>
  <si>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</si>
  <si>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</si>
  <si>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</si>
  <si>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</si>
  <si>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</si>
  <si>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</si>
  <si>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</si>
  <si>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</si>
  <si>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</si>
  <si>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</si>
  <si>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</si>
  <si>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</si>
  <si>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</si>
  <si>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</si>
  <si>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</si>
  <si>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</si>
  <si>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</si>
  <si>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</si>
  <si>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</si>
  <si>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</si>
  <si>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</si>
  <si>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</si>
  <si>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</si>
  <si>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</si>
  <si>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</si>
  <si>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</si>
  <si>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</si>
  <si>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</si>
  <si>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</si>
  <si>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</si>
  <si>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</si>
  <si>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</si>
  <si>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</si>
  <si>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</si>
  <si>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</si>
  <si>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</si>
  <si>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</si>
  <si>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</si>
  <si>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</si>
  <si>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</si>
  <si>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</si>
  <si>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</si>
  <si>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</si>
  <si>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</si>
  <si>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</si>
  <si>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</si>
  <si>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</si>
  <si>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</si>
  <si>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</si>
  <si>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</si>
  <si>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</si>
  <si>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</si>
  <si>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</si>
  <si>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</si>
  <si>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</si>
  <si>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</si>
  <si>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</si>
  <si>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</si>
  <si>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</si>
  <si>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</si>
  <si>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</si>
  <si>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</si>
  <si>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</si>
  <si>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</si>
  <si>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</si>
  <si>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</si>
  <si>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</si>
  <si>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</si>
  <si>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</si>
  <si>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</si>
  <si>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</si>
  <si>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</si>
  <si>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</si>
  <si>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</si>
  <si>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</si>
  <si>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</si>
  <si>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</si>
  <si>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</si>
  <si>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</si>
  <si>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</si>
  <si>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</si>
  <si>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</si>
  <si>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</si>
  <si>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</si>
  <si>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</si>
  <si>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</si>
  <si>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</si>
  <si>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</si>
  <si>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</si>
  <si>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</si>
  <si>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</si>
  <si>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</si>
  <si>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</si>
  <si>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</si>
  <si>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</si>
  <si>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</si>
  <si>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</si>
  <si>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</si>
  <si>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</si>
  <si>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</si>
  <si>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</si>
  <si>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</si>
  <si>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</si>
  <si>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</si>
  <si>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</si>
  <si>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</si>
  <si>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</si>
  <si>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</si>
  <si>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</si>
  <si>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</si>
  <si>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</si>
  <si>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</si>
  <si>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</si>
  <si>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</si>
  <si>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</si>
  <si>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</si>
  <si>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</si>
  <si>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</si>
  <si>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</si>
  <si>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</si>
  <si>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</si>
  <si>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</si>
  <si>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</si>
  <si>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</si>
  <si>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</si>
  <si>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</si>
  <si>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</si>
  <si>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</si>
  <si>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</si>
  <si>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</si>
  <si>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</si>
  <si>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</si>
  <si>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</si>
  <si>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</si>
  <si>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</si>
  <si>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</si>
  <si>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</si>
  <si>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</si>
  <si>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</si>
  <si>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</si>
  <si>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</si>
  <si>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</si>
  <si>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</si>
  <si>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</si>
  <si>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</si>
  <si>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</si>
  <si>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</si>
  <si>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</si>
  <si>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</si>
  <si>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</si>
  <si>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</si>
  <si>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</si>
  <si>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</si>
  <si>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</si>
  <si>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</si>
  <si>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</si>
  <si>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</si>
  <si>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</si>
  <si>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</si>
  <si>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</si>
  <si>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</si>
  <si>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</si>
  <si>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</si>
  <si>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</si>
  <si>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</si>
  <si>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</si>
  <si>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</si>
  <si>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</si>
  <si>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</si>
  <si>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</si>
  <si>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</si>
  <si>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</si>
  <si>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</si>
  <si>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</si>
  <si>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</si>
  <si>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</si>
  <si>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</si>
  <si>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</si>
  <si>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</si>
  <si>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</si>
  <si>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</si>
  <si>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</si>
  <si>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</si>
  <si>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</si>
  <si>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</si>
  <si>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</si>
  <si>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</si>
  <si>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</si>
  <si>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</si>
  <si>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</si>
  <si>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</si>
  <si>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</si>
  <si>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</si>
  <si>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</si>
  <si>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</si>
  <si>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</si>
  <si>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</si>
  <si>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</si>
  <si>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</si>
  <si>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</si>
  <si>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</si>
  <si>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</si>
  <si>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</si>
  <si>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</si>
  <si>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</si>
  <si>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</si>
  <si>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</si>
  <si>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</si>
  <si>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</si>
  <si>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</si>
  <si>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</si>
  <si>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</si>
  <si>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</si>
  <si>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</si>
  <si>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</si>
  <si>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</si>
  <si>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</si>
  <si>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</si>
  <si>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</si>
  <si>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</si>
  <si>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</si>
  <si>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</si>
  <si>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</si>
  <si>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</si>
  <si>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</si>
  <si>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</si>
  <si>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</si>
  <si>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</si>
  <si>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</si>
  <si>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</si>
  <si>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</si>
  <si>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</si>
  <si>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</si>
  <si>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</si>
  <si>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</si>
  <si>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</si>
  <si>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</si>
  <si>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</si>
  <si>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</si>
  <si>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</si>
  <si>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</si>
  <si>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</si>
  <si>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</si>
  <si>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</si>
  <si>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</si>
  <si>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</si>
  <si>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</si>
  <si>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</si>
  <si>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</si>
  <si>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</si>
  <si>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</si>
  <si>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</si>
  <si>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</si>
  <si>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</si>
  <si>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</si>
  <si>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</si>
  <si>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</si>
  <si>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</si>
  <si>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</si>
  <si>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</si>
  <si>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</si>
  <si>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</si>
  <si>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</si>
  <si>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</si>
  <si>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</si>
  <si>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</si>
  <si>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</si>
  <si>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</si>
  <si>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</si>
  <si>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</si>
  <si>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</si>
  <si>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</si>
  <si>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</si>
  <si>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</si>
  <si>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</si>
  <si>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</si>
  <si>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</si>
  <si>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</si>
  <si>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</si>
  <si>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</si>
  <si>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</si>
  <si>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</si>
  <si>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</si>
  <si>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</si>
  <si>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</si>
  <si>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</si>
  <si>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</si>
  <si>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</si>
  <si>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</si>
  <si>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</si>
  <si>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</si>
  <si>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</si>
  <si>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</si>
  <si>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</si>
  <si>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</si>
  <si>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</si>
  <si>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</si>
  <si>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</si>
  <si>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</si>
  <si>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</si>
  <si>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</si>
  <si>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</si>
  <si>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</si>
  <si>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</si>
  <si>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</si>
  <si>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</si>
  <si>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</si>
  <si>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</si>
  <si>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</si>
  <si>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</si>
  <si>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</si>
  <si>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</si>
  <si>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</si>
  <si>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</si>
  <si>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</si>
  <si>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</si>
  <si>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</si>
  <si>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</si>
  <si>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</si>
  <si>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</si>
  <si>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</si>
  <si>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</si>
  <si>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</si>
  <si>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</si>
  <si>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</si>
  <si>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</si>
  <si>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</si>
  <si>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</si>
  <si>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</si>
  <si>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</si>
  <si>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</si>
  <si>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</si>
  <si>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</si>
  <si>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</si>
  <si>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</si>
  <si>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</si>
  <si>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</si>
  <si>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</si>
  <si>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</si>
  <si>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</si>
  <si>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</si>
  <si>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</si>
  <si>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</si>
  <si>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</si>
  <si>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</si>
  <si>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</si>
  <si>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</si>
  <si>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</si>
  <si>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</si>
  <si>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</si>
  <si>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</si>
  <si>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</si>
  <si>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</si>
  <si>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</si>
  <si>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</si>
  <si>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</si>
  <si>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</si>
  <si>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</si>
  <si>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</si>
  <si>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</si>
  <si>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</si>
  <si>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</si>
  <si>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</si>
  <si>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</si>
  <si>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</si>
  <si>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</si>
  <si>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</si>
  <si>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</si>
  <si>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</si>
  <si>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</si>
  <si>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</si>
  <si>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</si>
  <si>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</si>
  <si>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</si>
  <si>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</si>
  <si>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</si>
  <si>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</si>
  <si>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</si>
  <si>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</si>
  <si>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</si>
  <si>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</si>
  <si>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</si>
  <si>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</si>
  <si>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</si>
  <si>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</si>
  <si>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</si>
  <si>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</si>
  <si>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</si>
  <si>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</si>
  <si>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</si>
  <si>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</si>
  <si>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</si>
  <si>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</si>
  <si>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</si>
  <si>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</si>
  <si>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</si>
  <si>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</si>
  <si>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</si>
  <si>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</si>
  <si>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</si>
  <si>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</si>
  <si>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</si>
  <si>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</si>
  <si>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</si>
  <si>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</si>
  <si>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</si>
  <si>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</si>
  <si>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</si>
  <si>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</si>
  <si>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</si>
  <si>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</si>
  <si>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</si>
  <si>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</si>
  <si>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</si>
  <si>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</si>
  <si>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</si>
  <si>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</si>
  <si>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</si>
  <si>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</si>
  <si>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</si>
  <si>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</si>
  <si>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</si>
  <si>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</si>
  <si>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</si>
  <si>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</si>
  <si>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</si>
  <si>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</si>
  <si>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</si>
  <si>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</si>
  <si>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</si>
  <si>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</si>
  <si>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</si>
  <si>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</si>
  <si>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</si>
  <si>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</si>
  <si>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</si>
  <si>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</si>
  <si>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</si>
  <si>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</si>
  <si>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</si>
  <si>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</si>
  <si>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</si>
  <si>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</si>
  <si>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</si>
  <si>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</si>
  <si>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</si>
  <si>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</si>
  <si>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</si>
  <si>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</si>
  <si>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</si>
  <si>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</si>
  <si>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</si>
  <si>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</si>
  <si>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</si>
  <si>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</si>
  <si>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</si>
  <si>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</si>
  <si>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</si>
  <si>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</si>
  <si>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</si>
  <si>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</si>
  <si>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</si>
  <si>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</si>
  <si>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</si>
  <si>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</si>
  <si>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</si>
  <si>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</si>
  <si>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</si>
  <si>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</si>
  <si>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</si>
  <si>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</si>
  <si>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</si>
  <si>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</si>
  <si>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</si>
  <si>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</si>
  <si>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</si>
  <si>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</si>
  <si>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</si>
  <si>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</si>
  <si>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</si>
  <si>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</si>
  <si>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</si>
  <si>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</si>
  <si>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</si>
  <si>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</si>
  <si>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</si>
  <si>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</si>
  <si>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</si>
  <si>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</si>
  <si>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</si>
  <si>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</si>
  <si>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</si>
  <si>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</si>
  <si>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</si>
  <si>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</si>
  <si>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</si>
  <si>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</si>
  <si>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</si>
  <si>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</si>
  <si>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</si>
  <si>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</si>
  <si>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</si>
  <si>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</si>
  <si>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</si>
  <si>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</si>
  <si>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</si>
  <si>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</si>
  <si>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</si>
  <si>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</si>
  <si>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</si>
  <si>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</si>
  <si>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</si>
  <si>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</si>
  <si>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</si>
  <si>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</si>
  <si>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</si>
  <si>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</si>
  <si>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</si>
  <si>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</si>
  <si>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</si>
  <si>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</si>
  <si>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</si>
  <si>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</si>
  <si>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</si>
  <si>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</si>
  <si>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</si>
  <si>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</si>
  <si>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</si>
  <si>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</si>
  <si>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</si>
  <si>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</si>
  <si>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</si>
  <si>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</si>
  <si>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</si>
  <si>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</si>
  <si>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</si>
  <si>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</si>
  <si>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</si>
  <si>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</si>
  <si>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</si>
  <si>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</si>
  <si>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</si>
  <si>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</si>
  <si>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</si>
  <si>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</si>
  <si>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</si>
  <si>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</si>
  <si>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</si>
  <si>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</si>
  <si>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</si>
  <si>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</si>
  <si>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</si>
  <si>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</si>
  <si>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</si>
  <si>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</si>
  <si>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</si>
  <si>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</si>
  <si>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</si>
  <si>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</si>
  <si>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</si>
  <si>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</si>
  <si>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</si>
  <si>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</si>
  <si>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</si>
  <si>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</si>
  <si>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</si>
  <si>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</si>
  <si>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</si>
  <si>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</si>
  <si>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</si>
  <si>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</si>
  <si>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</si>
  <si>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</si>
  <si>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</si>
  <si>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</si>
  <si>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</si>
  <si>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</si>
  <si>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</si>
  <si>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</si>
  <si>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</si>
  <si>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</si>
  <si>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</si>
  <si>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</si>
  <si>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</si>
  <si>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</si>
  <si>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</si>
  <si>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</si>
  <si>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</si>
  <si>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</si>
  <si>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</si>
  <si>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</si>
  <si>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</si>
  <si>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</si>
  <si>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</si>
  <si>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</si>
  <si>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</si>
  <si>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</si>
  <si>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</si>
  <si>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</si>
  <si>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</si>
  <si>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</si>
  <si>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</si>
  <si>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</si>
  <si>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</si>
  <si>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</si>
  <si>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</si>
  <si>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</si>
  <si>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</si>
  <si>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</si>
  <si>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</si>
  <si>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</si>
  <si>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</si>
  <si>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</si>
  <si>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</si>
  <si>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</si>
  <si>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</si>
  <si>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</si>
  <si>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</si>
  <si>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</si>
  <si>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</si>
  <si>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</si>
  <si>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</si>
  <si>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</si>
  <si>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</si>
  <si>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</si>
  <si>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</si>
  <si>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</si>
  <si>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</si>
  <si>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</si>
  <si>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</si>
  <si>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</si>
  <si>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</si>
  <si>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</si>
  <si>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</si>
  <si>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</si>
  <si>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</si>
  <si>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</si>
  <si>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</si>
  <si>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</si>
  <si>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</si>
  <si>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</si>
  <si>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</si>
  <si>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</si>
  <si>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</si>
  <si>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</si>
  <si>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</si>
  <si>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</si>
  <si>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</si>
  <si>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</si>
  <si>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</si>
  <si>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</si>
  <si>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</si>
  <si>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</si>
  <si>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</si>
  <si>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</si>
  <si>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</si>
  <si>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</si>
  <si>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</si>
  <si>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</si>
  <si>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</si>
  <si>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</si>
  <si>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</si>
  <si>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</si>
  <si>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</si>
  <si>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</si>
  <si>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</si>
  <si>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</si>
  <si>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</si>
  <si>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</si>
  <si>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</si>
  <si>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</si>
  <si>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</si>
  <si>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</si>
  <si>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</si>
  <si>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</si>
  <si>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</si>
  <si>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</si>
  <si>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</si>
  <si>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</si>
  <si>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</si>
  <si>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</si>
  <si>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</si>
  <si>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</si>
  <si>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</si>
  <si>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</si>
  <si>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</si>
  <si>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</si>
  <si>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</si>
  <si>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</si>
  <si>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</si>
  <si>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</si>
  <si>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</si>
  <si>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</si>
  <si>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</si>
  <si>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</si>
  <si>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</si>
  <si>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</si>
  <si>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</si>
  <si>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</si>
  <si>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</si>
  <si>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</si>
  <si>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</si>
  <si>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</si>
  <si>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</si>
  <si>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</si>
  <si>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</si>
  <si>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</si>
  <si>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</si>
  <si>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</si>
  <si>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</si>
  <si>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</si>
  <si>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</si>
  <si>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</si>
  <si>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</si>
  <si>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</si>
  <si>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</si>
  <si>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</si>
  <si>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</si>
  <si>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</si>
  <si>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</si>
  <si>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</si>
  <si>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</si>
  <si>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</si>
  <si>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</si>
  <si>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</si>
  <si>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</si>
  <si>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</si>
  <si>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</si>
  <si>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</si>
  <si>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</si>
  <si>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</si>
  <si>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</si>
  <si>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</si>
  <si>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</si>
  <si>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</si>
  <si>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</si>
  <si>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</si>
  <si>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</si>
  <si>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</si>
  <si>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</si>
  <si>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</si>
  <si>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</si>
  <si>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</si>
  <si>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</si>
  <si>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</si>
  <si>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</si>
  <si>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</si>
  <si>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</si>
  <si>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</si>
  <si>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</si>
  <si>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</si>
  <si>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</si>
  <si>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</si>
  <si>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</si>
  <si>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</si>
  <si>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</si>
  <si>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</si>
  <si>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</si>
  <si>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</si>
  <si>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</si>
  <si>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</si>
  <si>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</si>
  <si>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</si>
  <si>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</si>
  <si>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</si>
  <si>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</si>
  <si>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</si>
  <si>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</si>
  <si>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</si>
  <si>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</si>
  <si>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</si>
  <si>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</si>
  <si>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</si>
  <si>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</si>
  <si>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</si>
  <si>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</si>
  <si>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</si>
  <si>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</si>
  <si>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</si>
  <si>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</si>
  <si>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</si>
  <si>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</si>
  <si>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</si>
  <si>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</si>
  <si>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</si>
  <si>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</si>
  <si>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</si>
  <si>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</si>
  <si>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</si>
  <si>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</si>
  <si>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</si>
  <si>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</si>
  <si>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</si>
  <si>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</si>
  <si>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</si>
  <si>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</si>
  <si>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</si>
  <si>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</si>
  <si>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</si>
  <si>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</si>
  <si>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</si>
  <si>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</si>
  <si>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</si>
  <si>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</si>
  <si>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</si>
  <si>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</si>
  <si>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</si>
  <si>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</si>
  <si>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</si>
  <si>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</si>
  <si>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</si>
  <si>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</si>
  <si>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</si>
  <si>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</si>
  <si>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</si>
  <si>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</si>
  <si>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</si>
  <si>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</si>
  <si>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</si>
  <si>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</si>
  <si>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</si>
  <si>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</si>
  <si>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</si>
  <si>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</si>
  <si>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</si>
  <si>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</si>
  <si>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</si>
  <si>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</si>
  <si>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</si>
  <si>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</si>
  <si>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</si>
  <si>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</si>
  <si>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</si>
  <si>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</si>
  <si>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</si>
  <si>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</si>
  <si>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</si>
  <si>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</si>
  <si>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</si>
  <si>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</si>
  <si>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</si>
  <si>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</si>
  <si>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</si>
  <si>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</si>
  <si>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</si>
  <si>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</si>
  <si>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</si>
  <si>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</si>
  <si>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</si>
  <si>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</si>
  <si>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</si>
  <si>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</si>
  <si>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</si>
  <si>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</si>
  <si>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</si>
  <si>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</si>
  <si>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</si>
  <si>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</si>
  <si>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</si>
  <si>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</si>
  <si>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</si>
  <si>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</si>
  <si>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</si>
  <si>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</si>
  <si>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</si>
  <si>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</si>
  <si>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</si>
  <si>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</si>
  <si>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</si>
  <si>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</si>
  <si>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</si>
  <si>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</si>
  <si>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</si>
  <si>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</si>
  <si>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</si>
  <si>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</si>
  <si>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</si>
  <si>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</si>
  <si>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</si>
  <si>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</si>
  <si>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</si>
  <si>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</si>
  <si>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</si>
  <si>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</si>
  <si>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</si>
  <si>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</si>
  <si>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</si>
  <si>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</si>
  <si>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</si>
  <si>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</si>
  <si>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</si>
  <si>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</si>
  <si>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</si>
  <si>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</si>
  <si>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</si>
  <si>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</si>
  <si>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</si>
  <si>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</si>
  <si>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</si>
  <si>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</si>
  <si>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</si>
  <si>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</si>
  <si>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</si>
  <si>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</si>
  <si>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</si>
  <si>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</si>
  <si>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</si>
  <si>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</si>
  <si>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</si>
  <si>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</si>
  <si>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</si>
  <si>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</si>
  <si>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</si>
  <si>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</si>
  <si>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</si>
  <si>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</si>
  <si>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</si>
  <si>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</si>
  <si>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</si>
  <si>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</si>
  <si>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</si>
  <si>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</si>
  <si>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</si>
  <si>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</si>
  <si>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</si>
  <si>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</si>
  <si>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</si>
  <si>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</si>
  <si>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</si>
  <si>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</si>
  <si>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</si>
  <si>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</si>
  <si>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</si>
  <si>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</si>
  <si>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</si>
  <si>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</si>
  <si>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</si>
  <si>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</si>
  <si>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</si>
  <si>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</si>
  <si>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</si>
  <si>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</si>
  <si>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</si>
  <si>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</si>
  <si>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</si>
  <si>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</si>
  <si>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</si>
  <si>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</si>
  <si>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</si>
  <si>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</si>
  <si>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</si>
  <si>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</si>
  <si>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</si>
  <si>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</si>
  <si>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</si>
  <si>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</si>
  <si>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</si>
  <si>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</si>
  <si>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</si>
  <si>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</si>
  <si>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</si>
  <si>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</si>
  <si>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</si>
  <si>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</si>
  <si>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</si>
  <si>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</si>
  <si>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</si>
  <si>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</si>
  <si>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</si>
  <si>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</si>
  <si>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</si>
  <si>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</si>
  <si>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</si>
  <si>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</si>
  <si>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</si>
  <si>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</si>
  <si>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</si>
  <si>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</si>
  <si>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</si>
  <si>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</si>
  <si>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</si>
  <si>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</si>
  <si>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</si>
  <si>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</si>
  <si>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</si>
  <si>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</si>
  <si>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</si>
  <si>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</si>
  <si>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</si>
  <si>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</si>
  <si>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</si>
  <si>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</si>
  <si>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</si>
  <si>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</si>
  <si>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</si>
  <si>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</si>
  <si>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</si>
  <si>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</si>
  <si>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</si>
  <si>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</si>
  <si>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</si>
  <si>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</si>
  <si>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</si>
  <si>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</si>
  <si>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</si>
  <si>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</si>
  <si>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</si>
  <si>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</si>
  <si>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</si>
  <si>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</si>
  <si>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</si>
  <si>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</si>
  <si>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</si>
  <si>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</si>
  <si>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</si>
  <si>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</si>
  <si>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</si>
  <si>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</si>
  <si>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</si>
  <si>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</si>
  <si>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</si>
  <si>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</si>
  <si>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</si>
  <si>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</si>
  <si>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</si>
  <si>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</si>
  <si>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</si>
  <si>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</si>
  <si>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</si>
  <si>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</si>
  <si>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</si>
  <si>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</si>
  <si>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</si>
  <si>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</si>
  <si>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</si>
  <si>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</si>
  <si>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</si>
  <si>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</si>
  <si>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</si>
  <si>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</si>
  <si>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</si>
  <si>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</si>
  <si>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</si>
  <si>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</si>
  <si>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</si>
  <si>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</si>
  <si>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</si>
  <si>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</si>
  <si>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</si>
  <si>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</si>
  <si>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</si>
  <si>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</si>
  <si>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</si>
  <si>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</si>
  <si>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</si>
  <si>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</si>
  <si>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</si>
  <si>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</si>
  <si>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</si>
  <si>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</si>
  <si>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</si>
  <si>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</si>
  <si>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</si>
  <si>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</si>
  <si>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</si>
  <si>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</si>
  <si>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</si>
  <si>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</si>
  <si>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</si>
  <si>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</si>
  <si>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</si>
  <si>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</si>
  <si>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</si>
  <si>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</si>
  <si>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</si>
  <si>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</si>
  <si>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</si>
  <si>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</si>
  <si>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</si>
  <si>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</si>
  <si>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</si>
  <si>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</si>
  <si>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</si>
  <si>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</si>
  <si>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</si>
  <si>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</si>
  <si>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</si>
  <si>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</si>
  <si>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</si>
  <si>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</si>
  <si>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</si>
  <si>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</si>
  <si>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</si>
  <si>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</si>
  <si>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</si>
  <si>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</si>
  <si>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</si>
  <si>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</si>
  <si>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</si>
  <si>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</si>
  <si>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</si>
  <si>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</si>
  <si>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</si>
  <si>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</si>
  <si>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</si>
  <si>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</si>
  <si>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</si>
  <si>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</si>
  <si>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</si>
  <si>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</si>
  <si>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</si>
  <si>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</si>
  <si>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</si>
  <si>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</si>
  <si>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</si>
  <si>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</si>
  <si>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</si>
  <si>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</si>
  <si>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</si>
  <si>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</si>
  <si>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</si>
  <si>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</si>
  <si>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</si>
  <si>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</si>
  <si>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</si>
  <si>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</si>
  <si>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</si>
  <si>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</si>
  <si>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</si>
  <si>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</si>
  <si>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</si>
  <si>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</si>
  <si>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</si>
  <si>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</si>
  <si>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</si>
  <si>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</si>
  <si>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</si>
  <si>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</si>
  <si>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</si>
  <si>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</si>
  <si>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</si>
  <si>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</si>
  <si>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</si>
  <si>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</si>
  <si>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</si>
  <si>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</si>
  <si>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</si>
  <si>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</si>
  <si>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</si>
  <si>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</si>
  <si>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</si>
  <si>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</si>
  <si>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</si>
  <si>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</si>
  <si>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</si>
  <si>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</si>
  <si>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</si>
  <si>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</si>
  <si>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</si>
  <si>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</si>
  <si>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</si>
  <si>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</si>
  <si>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</si>
  <si>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</si>
  <si>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</si>
  <si>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</si>
  <si>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</si>
  <si>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</si>
  <si>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</si>
  <si>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</si>
  <si>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</si>
  <si>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</si>
  <si>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</si>
  <si>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</si>
  <si>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</si>
  <si>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</si>
  <si>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</si>
  <si>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</si>
  <si>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</si>
  <si>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</si>
  <si>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</si>
  <si>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</si>
  <si>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</si>
  <si>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</si>
  <si>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</si>
  <si>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</si>
  <si>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</si>
  <si>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</si>
  <si>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</si>
  <si>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</si>
  <si>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</si>
  <si>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</si>
  <si>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</si>
  <si>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</si>
  <si>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</si>
  <si>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</si>
  <si>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</si>
  <si>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</si>
  <si>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</si>
  <si>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</si>
  <si>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</si>
  <si>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</si>
  <si>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</si>
  <si>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</si>
  <si>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</si>
  <si>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</si>
  <si>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</si>
  <si>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</si>
  <si>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</si>
  <si>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</si>
  <si>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</si>
  <si>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</si>
  <si>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</si>
  <si>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</si>
  <si>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</si>
  <si>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</si>
  <si>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</si>
  <si>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</si>
  <si>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</si>
  <si>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</si>
  <si>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</si>
  <si>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</si>
  <si>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</si>
  <si>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</si>
  <si>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</si>
  <si>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</si>
  <si>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</si>
  <si>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</si>
  <si>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</si>
  <si>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</si>
  <si>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</si>
  <si>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</si>
  <si>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</si>
  <si>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</si>
  <si>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</si>
  <si>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</si>
  <si>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</si>
  <si>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</si>
  <si>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</si>
  <si>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</si>
  <si>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</si>
  <si>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</si>
  <si>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</si>
  <si>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</si>
  <si>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</si>
  <si>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</si>
  <si>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</si>
  <si>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</si>
  <si>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</si>
  <si>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</si>
  <si>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</si>
  <si>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</si>
  <si>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</si>
  <si>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</si>
  <si>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</si>
  <si>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</si>
  <si>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</si>
  <si>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</si>
  <si>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</si>
  <si>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</si>
  <si>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</si>
  <si>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</si>
  <si>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</si>
  <si>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</si>
  <si>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</si>
  <si>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</si>
  <si>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</si>
  <si>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</si>
  <si>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</si>
  <si>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</si>
  <si>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</si>
  <si>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</si>
  <si>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</si>
  <si>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</si>
  <si>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</si>
  <si>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</si>
  <si>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</si>
  <si>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</si>
  <si>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</si>
  <si>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</si>
  <si>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</si>
  <si>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</si>
  <si>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</si>
  <si>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</si>
  <si>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</si>
  <si>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</si>
  <si>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</si>
  <si>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</si>
  <si>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</si>
  <si>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</si>
  <si>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</si>
  <si>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</si>
  <si>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</si>
  <si>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</si>
  <si>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</si>
  <si>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</si>
  <si>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</si>
  <si>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</si>
  <si>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</si>
  <si>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</si>
  <si>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</si>
  <si>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</si>
  <si>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</si>
  <si>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</si>
  <si>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</si>
  <si>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</si>
  <si>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</si>
  <si>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</si>
  <si>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</si>
  <si>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</si>
  <si>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</si>
  <si>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</si>
  <si>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</si>
  <si>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</si>
  <si>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</si>
  <si>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</si>
  <si>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</si>
  <si>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</si>
  <si>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</si>
  <si>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</si>
  <si>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</si>
  <si>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</si>
  <si>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</si>
  <si>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</si>
  <si>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</si>
  <si>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</si>
  <si>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</si>
  <si>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</si>
  <si>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</si>
  <si>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</si>
  <si>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</si>
  <si>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</si>
  <si>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</si>
  <si>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</si>
  <si>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</si>
  <si>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</si>
  <si>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</si>
  <si>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</si>
  <si>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</si>
  <si>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</si>
  <si>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</si>
  <si>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</si>
  <si>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</si>
  <si>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</si>
  <si>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</si>
  <si>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</si>
  <si>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</si>
  <si>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</si>
  <si>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</si>
  <si>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</si>
  <si>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</si>
  <si>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</si>
  <si>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</si>
  <si>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</si>
  <si>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</si>
  <si>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</si>
  <si>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</si>
  <si>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</si>
  <si>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</si>
  <si>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</si>
  <si>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</si>
  <si>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</si>
  <si>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</si>
  <si>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</si>
  <si>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</si>
  <si>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</si>
  <si>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</si>
  <si>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</si>
  <si>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</si>
  <si>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</si>
  <si>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</si>
  <si>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</si>
  <si>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</si>
  <si>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</si>
  <si>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</si>
  <si>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</si>
  <si>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</si>
  <si>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</si>
  <si>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</si>
  <si>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</si>
  <si>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</si>
  <si>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</si>
  <si>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</si>
  <si>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</si>
  <si>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</si>
  <si>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</si>
  <si>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</si>
  <si>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</si>
  <si>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</si>
  <si>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</si>
  <si>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</si>
  <si>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</si>
  <si>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</si>
  <si>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</si>
  <si>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</si>
  <si>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</si>
  <si>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</si>
  <si>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</si>
  <si>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</si>
  <si>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</si>
  <si>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</si>
  <si>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</si>
  <si>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</si>
  <si>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</si>
  <si>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</si>
  <si>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</si>
  <si>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</si>
  <si>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</si>
  <si>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</si>
  <si>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</si>
  <si>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</si>
  <si>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</si>
  <si>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</si>
  <si>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</si>
  <si>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</si>
  <si>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</si>
  <si>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</si>
  <si>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</si>
  <si>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</si>
  <si>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</si>
  <si>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</si>
  <si>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</si>
  <si>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</si>
  <si>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</si>
  <si>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</si>
  <si>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</si>
  <si>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</si>
  <si>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</si>
  <si>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</si>
  <si>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</si>
  <si>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</si>
  <si>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</si>
  <si>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</si>
  <si>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</si>
  <si>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</si>
  <si>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</si>
  <si>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</si>
  <si>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</si>
  <si>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</si>
  <si>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</si>
  <si>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</si>
  <si>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</si>
  <si>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</si>
  <si>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</si>
  <si>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</si>
  <si>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</si>
  <si>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</si>
  <si>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</si>
  <si>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</si>
  <si>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</si>
  <si>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</si>
  <si>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</si>
  <si>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</si>
  <si>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</si>
  <si>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</si>
  <si>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</si>
  <si>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</si>
  <si>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</si>
  <si>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</si>
  <si>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</si>
  <si>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</si>
  <si>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</si>
  <si>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</si>
  <si>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</si>
  <si>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</si>
  <si>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</si>
  <si>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</si>
  <si>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</si>
  <si>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</si>
  <si>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</si>
  <si>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</si>
  <si>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</si>
  <si>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</si>
  <si>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</si>
  <si>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</si>
  <si>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</si>
  <si>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</si>
  <si>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</si>
  <si>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</si>
  <si>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</si>
  <si>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</si>
  <si>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</si>
  <si>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</si>
  <si>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</si>
  <si>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</si>
  <si>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</si>
  <si>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</si>
  <si>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</si>
  <si>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</si>
  <si>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</si>
  <si>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</si>
  <si>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</si>
  <si>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</si>
  <si>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</si>
  <si>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</si>
  <si>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</si>
  <si>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</si>
  <si>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</si>
  <si>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</si>
  <si>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</si>
  <si>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</si>
  <si>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</si>
  <si>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</si>
  <si>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</si>
  <si>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</si>
  <si>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</si>
  <si>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</si>
  <si>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</si>
  <si>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</si>
  <si>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</si>
  <si>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</si>
  <si>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</si>
  <si>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</si>
  <si>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</si>
  <si>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</si>
  <si>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</si>
  <si>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</si>
  <si>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</si>
  <si>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</si>
  <si>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</si>
  <si>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</si>
  <si>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</si>
  <si>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</si>
  <si>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</si>
  <si>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</si>
  <si>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</si>
  <si>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</si>
  <si>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</si>
  <si>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</si>
  <si>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</si>
  <si>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</si>
  <si>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</si>
  <si>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</si>
  <si>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</si>
  <si>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</si>
  <si>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</si>
  <si>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</si>
  <si>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</si>
  <si>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</si>
  <si>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</si>
  <si>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</si>
  <si>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</si>
  <si>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</si>
  <si>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</si>
  <si>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</si>
  <si>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</si>
  <si>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</si>
  <si>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</si>
  <si>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</si>
  <si>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</si>
  <si>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</si>
  <si>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</si>
  <si>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</si>
  <si>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</si>
  <si>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</si>
  <si>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</si>
  <si>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</si>
  <si>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</si>
  <si>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</si>
  <si>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</si>
  <si>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</si>
  <si>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</si>
  <si>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</si>
  <si>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</si>
  <si>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</si>
  <si>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</si>
  <si>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</si>
  <si>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</si>
  <si>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</si>
  <si>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</si>
  <si>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</si>
  <si>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</si>
  <si>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</si>
  <si>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</si>
  <si>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</si>
  <si>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</si>
  <si>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</si>
  <si>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</si>
  <si>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</si>
  <si>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</si>
  <si>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</si>
  <si>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</si>
  <si>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</si>
  <si>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</si>
  <si>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</si>
  <si>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</si>
  <si>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</si>
  <si>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</si>
  <si>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</si>
  <si>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</si>
  <si>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</si>
  <si>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</si>
  <si>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</si>
  <si>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</si>
  <si>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</si>
  <si>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</si>
  <si>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</si>
  <si>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</si>
  <si>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</si>
  <si>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</si>
  <si>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</si>
  <si>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</si>
  <si>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</si>
  <si>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</si>
  <si>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</si>
  <si>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</si>
  <si>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</si>
  <si>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</si>
  <si>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</si>
  <si>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</si>
  <si>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</si>
  <si>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</si>
  <si>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</si>
  <si>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</si>
  <si>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</si>
  <si>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</si>
  <si>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</si>
  <si>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</si>
  <si>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</si>
  <si>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</si>
  <si>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</si>
  <si>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</si>
  <si>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</si>
  <si>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</si>
  <si>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</si>
  <si>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</si>
  <si>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</si>
  <si>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</si>
  <si>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</si>
  <si>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</si>
  <si>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</si>
  <si>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</si>
  <si>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</si>
  <si>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</si>
  <si>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</si>
  <si>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</si>
  <si>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</si>
  <si>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</si>
  <si>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</si>
  <si>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</si>
  <si>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</si>
  <si>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</si>
  <si>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</si>
  <si>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</si>
  <si>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</si>
  <si>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</si>
  <si>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</si>
  <si>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</si>
  <si>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</si>
  <si>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</si>
  <si>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</si>
  <si>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</si>
  <si>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</si>
  <si>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</si>
  <si>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</si>
  <si>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</si>
  <si>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</si>
  <si>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</si>
  <si>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</si>
  <si>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</si>
  <si>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</si>
  <si>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</si>
  <si>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</si>
  <si>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</si>
  <si>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</si>
  <si>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</si>
  <si>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</si>
  <si>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</si>
  <si>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</si>
  <si>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</si>
  <si>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</si>
  <si>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</si>
  <si>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</si>
  <si>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</si>
  <si>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</si>
  <si>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</si>
  <si>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</si>
  <si>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</si>
  <si>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</si>
  <si>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</si>
  <si>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</si>
  <si>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</si>
  <si>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</si>
  <si>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</si>
  <si>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</si>
  <si>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</si>
  <si>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</si>
  <si>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</si>
  <si>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</si>
  <si>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</si>
  <si>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</si>
  <si>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</si>
  <si>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</si>
  <si>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</si>
  <si>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</si>
  <si>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</si>
  <si>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</si>
  <si>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</si>
  <si>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</si>
  <si>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</si>
  <si>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</si>
  <si>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</si>
  <si>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</si>
  <si>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</si>
  <si>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</si>
  <si>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</si>
  <si>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</si>
  <si>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</si>
  <si>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</si>
  <si>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</si>
  <si>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</si>
  <si>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</si>
  <si>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</si>
  <si>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</si>
  <si>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</si>
  <si>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</si>
  <si>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</si>
  <si>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</si>
  <si>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</si>
  <si>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</si>
  <si>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</si>
  <si>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</si>
  <si>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</si>
  <si>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</si>
  <si>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</si>
  <si>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</si>
  <si>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</si>
  <si>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</si>
  <si>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</si>
  <si>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</si>
  <si>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</si>
  <si>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</si>
  <si>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</si>
  <si>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</si>
  <si>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</si>
  <si>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</si>
  <si>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</si>
  <si>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</si>
  <si>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</si>
  <si>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</si>
  <si>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</si>
  <si>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</si>
  <si>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</si>
  <si>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</si>
  <si>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</si>
  <si>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</si>
  <si>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</si>
  <si>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</si>
  <si>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</si>
  <si>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</si>
  <si>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</si>
  <si>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</si>
  <si>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</si>
  <si>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</si>
  <si>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</si>
  <si>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</si>
  <si>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</si>
  <si>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</si>
  <si>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</si>
  <si>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</si>
  <si>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</si>
  <si>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</si>
  <si>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</si>
  <si>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</si>
  <si>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</si>
  <si>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</si>
  <si>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</si>
  <si>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</si>
  <si>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</si>
  <si>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</si>
  <si>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</si>
  <si>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</si>
  <si>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</si>
  <si>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</si>
  <si>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</si>
  <si>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</si>
  <si>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</si>
  <si>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</si>
  <si>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</si>
  <si>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</si>
  <si>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</si>
  <si>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</si>
  <si>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</si>
  <si>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</si>
  <si>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</si>
  <si>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</si>
  <si>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</si>
  <si>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</si>
  <si>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</si>
  <si>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</si>
  <si>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</si>
  <si>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</si>
  <si>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</si>
  <si>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</si>
  <si>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</si>
  <si>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</si>
  <si>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</si>
  <si>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</si>
  <si>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</si>
  <si>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</si>
  <si>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</si>
  <si>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</si>
  <si>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</si>
  <si>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</si>
  <si>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</si>
  <si>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</si>
  <si>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</si>
  <si>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</si>
  <si>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</si>
  <si>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</si>
  <si>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</si>
  <si>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</si>
  <si>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</si>
  <si>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</si>
  <si>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</si>
  <si>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</si>
  <si>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</si>
  <si>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</si>
  <si>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</si>
  <si>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</si>
  <si>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</si>
  <si>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</si>
  <si>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</si>
  <si>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</si>
  <si>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</si>
  <si>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</si>
  <si>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</si>
  <si>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</si>
  <si>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</si>
  <si>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</si>
  <si>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</si>
  <si>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</si>
  <si>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</si>
  <si>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</si>
  <si>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</si>
  <si>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</si>
  <si>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</si>
  <si>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</si>
  <si>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</si>
  <si>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</si>
  <si>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</si>
  <si>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</si>
  <si>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</si>
  <si>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</si>
  <si>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</si>
  <si>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</si>
  <si>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</si>
  <si>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</si>
  <si>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</si>
  <si>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</si>
  <si>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</si>
  <si>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</si>
  <si>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</si>
  <si>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</si>
  <si>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</si>
  <si>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</si>
  <si>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</si>
  <si>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</si>
  <si>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</si>
  <si>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</si>
  <si>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</si>
  <si>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</si>
  <si>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</si>
  <si>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</si>
  <si>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</si>
  <si>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</si>
  <si>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</si>
  <si>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</si>
  <si>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</si>
  <si>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</si>
  <si>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</si>
  <si>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</si>
  <si>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</si>
  <si>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</si>
  <si>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</si>
  <si>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</si>
  <si>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</si>
  <si>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</si>
  <si>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</si>
  <si>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</si>
  <si>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</si>
  <si>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</si>
  <si>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</si>
  <si>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</si>
  <si>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</si>
  <si>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</si>
  <si>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</si>
  <si>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</si>
  <si>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</si>
  <si>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</si>
  <si>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</si>
  <si>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</si>
  <si>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</si>
  <si>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</si>
  <si>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</si>
  <si>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</si>
  <si>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</si>
  <si>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</si>
  <si>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</si>
  <si>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</si>
  <si>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</si>
  <si>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</si>
  <si>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</si>
  <si>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</si>
  <si>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</si>
  <si>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</si>
  <si>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</si>
  <si>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</si>
  <si>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</si>
  <si>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</si>
  <si>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</si>
  <si>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</si>
  <si>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</si>
  <si>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</si>
  <si>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</si>
  <si>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</si>
  <si>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</si>
  <si>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</si>
  <si>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</si>
  <si>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</si>
  <si>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</si>
  <si>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</si>
  <si>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</si>
  <si>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</si>
  <si>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</si>
  <si>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</si>
  <si>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</si>
  <si>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</si>
  <si>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</si>
  <si>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</si>
  <si>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</si>
  <si>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</si>
  <si>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</si>
  <si>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</si>
  <si>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</si>
  <si>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</si>
  <si>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</si>
  <si>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</si>
  <si>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</si>
  <si>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</si>
  <si>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</si>
  <si>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</si>
  <si>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</si>
  <si>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</si>
  <si>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</si>
  <si>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</si>
  <si>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</si>
  <si>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</si>
  <si>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</si>
  <si>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</si>
  <si>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</si>
  <si>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</si>
  <si>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</si>
  <si>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</si>
  <si>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</si>
  <si>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</si>
  <si>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</si>
  <si>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</si>
  <si>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</si>
  <si>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</si>
  <si>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</si>
  <si>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</si>
  <si>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</si>
  <si>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</si>
  <si>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</si>
  <si>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</si>
  <si>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</si>
  <si>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</si>
  <si>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</si>
  <si>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</si>
  <si>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</si>
  <si>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</si>
  <si>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</si>
  <si>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</si>
  <si>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</si>
  <si>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</si>
  <si>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</si>
  <si>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</si>
  <si>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</si>
  <si>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</si>
  <si>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</si>
  <si>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</si>
  <si>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</si>
  <si>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</si>
  <si>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</si>
  <si>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</si>
  <si>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</si>
  <si>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</si>
  <si>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</si>
  <si>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</si>
  <si>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</si>
  <si>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</si>
  <si>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</si>
  <si>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</si>
  <si>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</si>
  <si>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</si>
  <si>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</si>
  <si>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</si>
  <si>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</si>
  <si>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</si>
  <si>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</si>
  <si>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</si>
  <si>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</si>
  <si>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</si>
  <si>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</si>
  <si>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</si>
  <si>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</si>
  <si>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</si>
  <si>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</si>
  <si>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</si>
  <si>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</si>
  <si>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</si>
  <si>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</si>
  <si>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</si>
  <si>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</si>
  <si>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</si>
  <si>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</si>
  <si>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</si>
  <si>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</si>
  <si>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</si>
  <si>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</si>
  <si>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</si>
  <si>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</si>
  <si>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</si>
  <si>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</si>
  <si>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</si>
  <si>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</si>
  <si>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</si>
  <si>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</si>
  <si>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</si>
  <si>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</si>
  <si>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</si>
  <si>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</si>
  <si>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</si>
  <si>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</si>
  <si>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</si>
  <si>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</si>
  <si>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</si>
  <si>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</si>
  <si>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</si>
  <si>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</si>
  <si>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</si>
  <si>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</si>
  <si>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</si>
  <si>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</si>
  <si>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</si>
  <si>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</si>
  <si>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</si>
  <si>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</si>
  <si>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</si>
  <si>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</si>
  <si>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</si>
  <si>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</si>
  <si>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</si>
  <si>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</si>
  <si>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</si>
  <si>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</si>
  <si>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</si>
  <si>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</si>
  <si>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</si>
  <si>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</si>
  <si>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</si>
  <si>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</si>
  <si>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</si>
  <si>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</si>
  <si>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</si>
  <si>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</si>
  <si>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</si>
  <si>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</si>
  <si>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</si>
  <si>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</si>
  <si>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</si>
  <si>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</si>
  <si>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</si>
  <si>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</si>
  <si>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</si>
  <si>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</si>
  <si>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</si>
  <si>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</si>
  <si>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</si>
  <si>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</si>
  <si>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</si>
  <si>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</si>
  <si>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</si>
  <si>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</si>
  <si>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</si>
  <si>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</si>
  <si>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</si>
  <si>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</si>
  <si>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</si>
  <si>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</si>
  <si>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</si>
  <si>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</si>
  <si>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</si>
  <si>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</si>
  <si>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</si>
  <si>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</si>
  <si>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</si>
  <si>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</si>
  <si>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</si>
  <si>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</si>
  <si>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</si>
  <si>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</si>
  <si>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</si>
  <si>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</si>
  <si>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</si>
  <si>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</si>
  <si>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</si>
  <si>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</si>
  <si>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</si>
  <si>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</si>
  <si>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</si>
  <si>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</si>
  <si>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</si>
  <si>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</si>
  <si>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</si>
  <si>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</si>
  <si>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</si>
  <si>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</si>
  <si>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</si>
  <si>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</si>
  <si>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</si>
  <si>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</si>
  <si>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</si>
  <si>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</si>
  <si>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</si>
  <si>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</si>
  <si>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</si>
  <si>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</si>
  <si>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</si>
  <si>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</si>
  <si>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</si>
  <si>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</si>
  <si>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</si>
  <si>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</si>
  <si>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</si>
  <si>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</si>
  <si>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</si>
  <si>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</si>
  <si>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</si>
  <si>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</si>
  <si>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</si>
  <si>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</si>
  <si>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</si>
  <si>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</si>
  <si>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</si>
  <si>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</si>
  <si>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</si>
  <si>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</si>
  <si>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</si>
  <si>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</si>
  <si>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</si>
  <si>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</si>
  <si>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</si>
  <si>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</si>
  <si>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</si>
  <si>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</si>
  <si>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</si>
  <si>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</si>
  <si>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</si>
  <si>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</si>
  <si>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</si>
  <si>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</si>
  <si>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</si>
  <si>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</si>
  <si>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</si>
  <si>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</si>
  <si>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</si>
  <si>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</si>
  <si>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</si>
  <si>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</si>
  <si>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</si>
  <si>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</si>
  <si>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</si>
  <si>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</si>
  <si>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</si>
  <si>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</si>
  <si>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</si>
  <si>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</si>
  <si>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</si>
  <si>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</si>
  <si>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</si>
  <si>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</si>
  <si>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</si>
  <si>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</si>
  <si>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</si>
  <si>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</si>
  <si>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</si>
  <si>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</si>
  <si>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</si>
  <si>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</si>
  <si>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</si>
  <si>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</si>
  <si>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</si>
  <si>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</si>
  <si>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</si>
  <si>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</si>
  <si>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</si>
  <si>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</si>
  <si>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</si>
  <si>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</si>
  <si>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</si>
  <si>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</si>
  <si>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</si>
  <si>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</si>
  <si>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</si>
  <si>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</si>
  <si>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</si>
  <si>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</si>
  <si>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</si>
  <si>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</si>
  <si>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</si>
  <si>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</si>
  <si>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</si>
  <si>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</si>
  <si>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</si>
  <si>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</si>
  <si>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</si>
  <si>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</si>
  <si>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</si>
  <si>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</si>
  <si>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</si>
  <si>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</si>
  <si>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</si>
  <si>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</si>
  <si>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</si>
  <si>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</si>
  <si>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</si>
  <si>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</si>
  <si>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</si>
  <si>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</si>
  <si>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</si>
  <si>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</si>
  <si>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</si>
  <si>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</si>
  <si>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</si>
  <si>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</si>
  <si>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</si>
  <si>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</si>
  <si>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</si>
  <si>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</si>
  <si>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</si>
  <si>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</si>
  <si>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</si>
  <si>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</si>
  <si>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</si>
  <si>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</si>
  <si>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</si>
  <si>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</si>
  <si>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</si>
  <si>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</si>
  <si>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</si>
  <si>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</si>
  <si>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</si>
  <si>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</si>
  <si>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</si>
  <si>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</si>
  <si>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</si>
  <si>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</si>
  <si>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</si>
  <si>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</si>
  <si>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</si>
  <si>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</si>
  <si>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</si>
  <si>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</si>
  <si>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</si>
  <si>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</si>
  <si>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</si>
  <si>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</si>
  <si>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</si>
  <si>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</si>
  <si>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</si>
  <si>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</si>
  <si>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</si>
  <si>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</si>
  <si>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</si>
  <si>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</si>
  <si>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</si>
  <si>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</si>
  <si>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</si>
  <si>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</si>
  <si>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</si>
  <si>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</si>
  <si>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</si>
  <si>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</si>
  <si>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</si>
  <si>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</si>
  <si>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</si>
  <si>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</si>
  <si>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</si>
  <si>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</si>
  <si>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</si>
  <si>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</si>
  <si>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</si>
  <si>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</si>
  <si>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</si>
  <si>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</si>
  <si>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</si>
  <si>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</si>
  <si>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</si>
  <si>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</si>
  <si>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</si>
  <si>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</si>
  <si>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</si>
  <si>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</si>
  <si>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</si>
  <si>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</si>
  <si>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</si>
  <si>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</si>
  <si>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</si>
  <si>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</si>
  <si>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</si>
  <si>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</si>
  <si>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</si>
  <si>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</si>
  <si>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</si>
  <si>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</si>
  <si>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</si>
  <si>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</si>
  <si>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</si>
  <si>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</si>
  <si>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</si>
  <si>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</si>
  <si>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</si>
  <si>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</si>
  <si>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</si>
  <si>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</si>
  <si>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</si>
  <si>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</si>
  <si>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</si>
  <si>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</si>
  <si>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</si>
  <si>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</si>
  <si>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</si>
  <si>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</si>
  <si>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</si>
  <si>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</si>
  <si>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</si>
  <si>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</si>
  <si>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</si>
  <si>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</si>
  <si>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</si>
  <si>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</si>
  <si>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</si>
  <si>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</si>
  <si>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</si>
  <si>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</si>
  <si>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</si>
  <si>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</si>
  <si>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</si>
  <si>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</si>
  <si>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</si>
  <si>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</si>
  <si>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</si>
  <si>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</si>
  <si>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</si>
  <si>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</si>
  <si>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</si>
  <si>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</si>
  <si>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</si>
  <si>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</si>
  <si>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</si>
  <si>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</si>
  <si>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</si>
  <si>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</si>
  <si>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</si>
  <si>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</si>
  <si>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</si>
  <si>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</si>
  <si>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</si>
  <si>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</si>
  <si>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</si>
  <si>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</si>
  <si>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</si>
  <si>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</si>
  <si>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</si>
  <si>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</si>
  <si>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</si>
  <si>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</si>
  <si>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</si>
  <si>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</si>
  <si>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</si>
  <si>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</si>
  <si>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</si>
  <si>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</si>
  <si>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</si>
  <si>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</si>
  <si>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</si>
  <si>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</si>
  <si>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</si>
  <si>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</si>
  <si>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</si>
  <si>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</si>
  <si>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</si>
  <si>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</si>
  <si>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</si>
  <si>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</si>
  <si>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</si>
  <si>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</si>
  <si>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</si>
  <si>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</si>
  <si>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</si>
  <si>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</si>
  <si>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</si>
  <si>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</si>
  <si>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</si>
  <si>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</si>
  <si>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</si>
  <si>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</si>
  <si>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</si>
  <si>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</si>
  <si>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</si>
  <si>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</si>
  <si>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</si>
  <si>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</si>
  <si>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</si>
  <si>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</si>
  <si>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</si>
  <si>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</si>
  <si>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</si>
  <si>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</si>
  <si>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</si>
  <si>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</si>
  <si>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</si>
  <si>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</si>
  <si>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</si>
  <si>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</si>
  <si>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</si>
  <si>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</si>
  <si>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</si>
  <si>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</si>
  <si>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</si>
  <si>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</si>
  <si>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</si>
  <si>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</si>
  <si>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</si>
  <si>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</si>
  <si>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</si>
  <si>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</si>
  <si>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</si>
  <si>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</si>
  <si>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</si>
  <si>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</si>
  <si>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</si>
  <si>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</si>
  <si>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</si>
  <si>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</si>
  <si>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</si>
  <si>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</si>
  <si>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</si>
  <si>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</si>
  <si>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</si>
  <si>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</si>
  <si>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</si>
  <si>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</si>
  <si>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</si>
  <si>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</si>
  <si>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</si>
  <si>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</si>
  <si>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</si>
  <si>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</si>
  <si>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</si>
  <si>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</si>
  <si>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</si>
  <si>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</si>
  <si>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</si>
  <si>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</si>
  <si>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</si>
  <si>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</si>
  <si>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</si>
  <si>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</si>
  <si>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</si>
  <si>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</si>
  <si>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</si>
  <si>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</si>
  <si>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</si>
  <si>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</si>
  <si>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</si>
  <si>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</si>
  <si>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</si>
  <si>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</si>
  <si>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</si>
  <si>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</si>
  <si>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</si>
  <si>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</si>
  <si>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</si>
  <si>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</si>
  <si>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</si>
  <si>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</si>
  <si>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</si>
  <si>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</si>
  <si>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</si>
  <si>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</si>
  <si>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</si>
  <si>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</si>
  <si>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</si>
  <si>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</si>
  <si>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</si>
  <si>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</si>
  <si>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</si>
  <si>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</si>
  <si>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</si>
  <si>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</si>
  <si>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</si>
  <si>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</si>
  <si>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</si>
  <si>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</si>
  <si>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</si>
  <si>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</si>
  <si>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</si>
  <si>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</si>
  <si>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</si>
  <si>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</si>
  <si>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</si>
  <si>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</si>
  <si>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</si>
  <si>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</si>
  <si>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</si>
  <si>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</si>
  <si>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</si>
  <si>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</si>
  <si>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</si>
  <si>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</si>
  <si>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</si>
  <si>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</si>
  <si>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</si>
  <si>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</si>
  <si>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</si>
  <si>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</si>
  <si>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</si>
  <si>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</si>
  <si>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</si>
  <si>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</si>
  <si>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</si>
  <si>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</si>
  <si>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</si>
  <si>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</si>
  <si>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</si>
  <si>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</si>
  <si>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</si>
  <si>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</si>
  <si>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</si>
  <si>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</si>
  <si>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</si>
  <si>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</si>
  <si>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</si>
  <si>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</si>
  <si>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</si>
  <si>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</si>
  <si>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</si>
  <si>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</si>
  <si>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</si>
  <si>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</si>
  <si>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</si>
  <si>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</si>
  <si>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</si>
  <si>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</si>
  <si>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</si>
  <si>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</si>
  <si>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</si>
  <si>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</si>
  <si>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</si>
  <si>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</si>
  <si>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</si>
  <si>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</si>
  <si>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</si>
  <si>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</si>
  <si>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</si>
  <si>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</si>
  <si>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</si>
  <si>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</si>
  <si>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</si>
  <si>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</si>
  <si>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</si>
  <si>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</si>
  <si>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</si>
  <si>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</si>
  <si>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</si>
  <si>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</si>
  <si>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</si>
  <si>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</si>
  <si>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</si>
  <si>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</si>
  <si>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</si>
  <si>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</si>
  <si>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</si>
  <si>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</si>
  <si>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</si>
  <si>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</si>
  <si>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</si>
  <si>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</si>
  <si>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</si>
  <si>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</si>
  <si>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</si>
  <si>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</si>
  <si>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</si>
  <si>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</si>
  <si>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</si>
  <si>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</si>
  <si>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</si>
  <si>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</si>
  <si>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</si>
  <si>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</si>
  <si>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</si>
  <si>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</si>
  <si>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</si>
  <si>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</si>
  <si>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</si>
  <si>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</si>
  <si>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</si>
  <si>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</si>
  <si>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</si>
  <si>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</si>
  <si>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</si>
  <si>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</si>
  <si>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</si>
  <si>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</si>
  <si>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</si>
  <si>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</si>
  <si>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</si>
  <si>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</si>
  <si>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</si>
  <si>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</si>
  <si>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</si>
  <si>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</si>
  <si>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</si>
  <si>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</si>
  <si>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</si>
  <si>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</si>
  <si>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</si>
  <si>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</si>
  <si>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</si>
  <si>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</si>
  <si>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</si>
  <si>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</si>
  <si>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</si>
  <si>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</si>
  <si>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</si>
  <si>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</si>
  <si>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</si>
  <si>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</si>
  <si>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</si>
  <si>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</si>
  <si>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</si>
  <si>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</si>
  <si>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</si>
  <si>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</si>
  <si>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</si>
  <si>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</si>
  <si>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</si>
  <si>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</si>
  <si>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</si>
  <si>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</si>
  <si>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</si>
  <si>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</si>
  <si>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</si>
  <si>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</si>
  <si>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</si>
  <si>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</si>
  <si>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</si>
  <si>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</si>
  <si>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</si>
  <si>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</si>
  <si>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</si>
  <si>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</si>
  <si>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</si>
  <si>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</si>
  <si>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</si>
  <si>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</si>
  <si>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</si>
  <si>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</si>
  <si>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</si>
  <si>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</si>
  <si>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</si>
  <si>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</si>
  <si>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</si>
  <si>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</si>
  <si>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</si>
  <si>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</si>
  <si>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</si>
  <si>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</si>
  <si>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</si>
  <si>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</si>
  <si>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</si>
  <si>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</si>
  <si>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</si>
  <si>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</si>
  <si>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</si>
  <si>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</si>
  <si>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</si>
  <si>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</si>
  <si>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</si>
  <si>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</si>
  <si>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</si>
  <si>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</si>
  <si>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</si>
  <si>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</si>
  <si>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</si>
  <si>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</si>
  <si>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</si>
  <si>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</si>
  <si>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</si>
  <si>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</si>
  <si>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</si>
  <si>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</si>
  <si>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</si>
  <si>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</si>
  <si>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</si>
  <si>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</si>
  <si>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</si>
  <si>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</si>
  <si>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</si>
  <si>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</si>
  <si>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</si>
  <si>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</si>
  <si>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</si>
  <si>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</si>
  <si>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</si>
  <si>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</si>
  <si>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</si>
  <si>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</si>
  <si>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</si>
  <si>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</si>
  <si>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</si>
  <si>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</si>
  <si>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</si>
  <si>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</si>
  <si>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</si>
  <si>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</si>
  <si>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</si>
  <si>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</si>
  <si>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</si>
  <si>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</si>
  <si>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</si>
  <si>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</si>
  <si>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</si>
  <si>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</si>
  <si>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</si>
  <si>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</si>
  <si>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</si>
  <si>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</si>
  <si>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</si>
  <si>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</si>
  <si>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</si>
  <si>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</si>
  <si>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</si>
  <si>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</si>
  <si>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</si>
  <si>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</si>
  <si>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</si>
  <si>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</si>
  <si>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</si>
  <si>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</si>
  <si>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</si>
  <si>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</si>
  <si>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</si>
  <si>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</si>
  <si>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</si>
  <si>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</si>
  <si>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</si>
  <si>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</si>
  <si>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</si>
  <si>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</si>
  <si>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</si>
  <si>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</si>
  <si>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</si>
  <si>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</si>
  <si>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</si>
  <si>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</si>
  <si>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</si>
  <si>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</si>
  <si>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</si>
  <si>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</si>
  <si>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</si>
  <si>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</si>
  <si>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</si>
  <si>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</si>
  <si>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</si>
  <si>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</si>
  <si>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</si>
  <si>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</si>
  <si>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</si>
  <si>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</si>
  <si>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</si>
  <si>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</si>
  <si>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</si>
  <si>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</si>
  <si>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</si>
  <si>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</si>
  <si>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</si>
  <si>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</si>
  <si>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</si>
  <si>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</si>
  <si>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</si>
  <si>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</si>
  <si>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</si>
  <si>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</si>
  <si>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</si>
  <si>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</si>
  <si>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</si>
  <si>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</si>
  <si>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</si>
  <si>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</si>
  <si>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</si>
  <si>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</si>
  <si>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</si>
  <si>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</si>
  <si>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</si>
  <si>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</si>
  <si>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</si>
  <si>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</si>
  <si>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</si>
  <si>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</si>
  <si>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</si>
  <si>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</si>
  <si>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</si>
  <si>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</si>
  <si>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</si>
  <si>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</si>
  <si>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</si>
  <si>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</si>
  <si>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</si>
  <si>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</si>
  <si>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</si>
  <si>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</si>
  <si>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</si>
  <si>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</si>
  <si>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</si>
  <si>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</si>
  <si>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</si>
  <si>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</si>
  <si>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</si>
  <si>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</si>
  <si>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</si>
  <si>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</si>
  <si>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</si>
  <si>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</si>
  <si>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</si>
  <si>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</si>
  <si>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</si>
  <si>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</si>
  <si>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</si>
  <si>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</si>
  <si>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</si>
  <si>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</si>
  <si>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</si>
  <si>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</si>
  <si>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</si>
  <si>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</si>
  <si>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</si>
  <si>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</si>
  <si>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</si>
  <si>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</si>
  <si>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</si>
  <si>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</si>
  <si>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</si>
  <si>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</si>
  <si>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</si>
  <si>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</si>
  <si>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</si>
  <si>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</si>
  <si>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</si>
  <si>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</si>
  <si>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</si>
  <si>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</si>
  <si>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</si>
  <si>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</si>
  <si>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</si>
  <si>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</si>
  <si>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</si>
  <si>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</si>
  <si>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</si>
  <si>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</si>
  <si>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</si>
  <si>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</si>
  <si>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</si>
  <si>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</si>
  <si>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</si>
  <si>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</si>
  <si>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</si>
  <si>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</si>
  <si>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</si>
  <si>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</si>
  <si>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</si>
  <si>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</si>
  <si>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</si>
  <si>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</si>
  <si>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</si>
  <si>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</si>
  <si>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</si>
  <si>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</si>
  <si>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</si>
  <si>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</si>
  <si>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</si>
  <si>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</si>
  <si>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</si>
  <si>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</si>
  <si>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</si>
  <si>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</si>
  <si>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</si>
  <si>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</si>
  <si>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</si>
  <si>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</si>
  <si>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</si>
  <si>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</si>
  <si>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</si>
  <si>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</si>
  <si>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</si>
  <si>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</si>
  <si>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</si>
  <si>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</si>
  <si>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</si>
  <si>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</si>
  <si>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</si>
  <si>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</si>
  <si>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</si>
  <si>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</si>
  <si>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</si>
  <si>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</si>
  <si>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</si>
  <si>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</si>
  <si>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</si>
  <si>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</si>
  <si>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</si>
  <si>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</si>
  <si>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</si>
  <si>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</si>
  <si>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</si>
  <si>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</si>
  <si>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</si>
  <si>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</si>
  <si>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</si>
  <si>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</si>
  <si>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</si>
  <si>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</si>
  <si>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</si>
  <si>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</si>
  <si>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</si>
  <si>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</si>
  <si>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</si>
  <si>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</si>
  <si>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</si>
  <si>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</si>
  <si>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</si>
  <si>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</si>
  <si>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</si>
  <si>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</si>
  <si>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</si>
  <si>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</si>
  <si>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</si>
  <si>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</si>
  <si>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</si>
  <si>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</si>
  <si>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</si>
  <si>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</si>
  <si>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</si>
  <si>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</si>
  <si>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</si>
  <si>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</si>
  <si>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</si>
  <si>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</si>
  <si>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</si>
  <si>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</si>
  <si>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</si>
  <si>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</si>
  <si>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</si>
  <si>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</si>
  <si>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</si>
  <si>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</si>
  <si>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</si>
  <si>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</si>
  <si>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</si>
  <si>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</si>
  <si>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</si>
  <si>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</si>
  <si>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</si>
  <si>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</si>
  <si>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</si>
  <si>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</si>
  <si>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</si>
  <si>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</si>
  <si>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</si>
  <si>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</si>
  <si>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</si>
  <si>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</si>
  <si>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</si>
  <si>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</si>
  <si>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</si>
  <si>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</si>
  <si>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</si>
  <si>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</si>
  <si>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</si>
  <si>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</si>
  <si>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</si>
  <si>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</si>
  <si>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</si>
  <si>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</si>
  <si>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</si>
  <si>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</si>
  <si>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</si>
  <si>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</si>
  <si>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</si>
  <si>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</si>
  <si>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</si>
  <si>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</si>
  <si>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</si>
  <si>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</si>
  <si>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</si>
  <si>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</si>
  <si>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</si>
  <si>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</si>
  <si>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</si>
  <si>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</si>
  <si>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</si>
  <si>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</si>
  <si>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</si>
  <si>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</si>
  <si>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</si>
  <si>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</si>
  <si>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</si>
  <si>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</si>
  <si>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</si>
  <si>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</si>
  <si>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</si>
  <si>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</si>
  <si>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</si>
  <si>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</si>
  <si>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</si>
  <si>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</si>
  <si>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</si>
  <si>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</si>
  <si>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</si>
  <si>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</si>
  <si>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</si>
  <si>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</si>
  <si>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</si>
  <si>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</si>
  <si>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</si>
  <si>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</si>
  <si>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</si>
  <si>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</si>
  <si>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</si>
  <si>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</si>
  <si>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</si>
  <si>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</si>
  <si>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</si>
  <si>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</si>
  <si>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</si>
  <si>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</si>
  <si>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</si>
  <si>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</si>
  <si>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</si>
  <si>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</si>
  <si>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</si>
  <si>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</si>
  <si>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</si>
  <si>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</si>
  <si>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</si>
  <si>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</si>
  <si>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</si>
  <si>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</si>
  <si>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</si>
  <si>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</si>
  <si>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</si>
  <si>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</si>
  <si>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</si>
  <si>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</si>
  <si>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</si>
  <si>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</si>
  <si>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</si>
  <si>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</si>
  <si>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</si>
  <si>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</si>
  <si>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</si>
  <si>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</si>
  <si>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</si>
  <si>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</si>
  <si>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</si>
  <si>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</si>
  <si>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</si>
  <si>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</si>
  <si>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</si>
  <si>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</si>
  <si>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</si>
  <si>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</si>
  <si>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</si>
  <si>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</si>
  <si>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</si>
  <si>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</si>
  <si>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</si>
  <si>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</si>
  <si>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</si>
  <si>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</si>
  <si>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</si>
  <si>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</si>
  <si>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</si>
  <si>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</si>
  <si>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</si>
  <si>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</si>
  <si>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</si>
  <si>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</si>
  <si>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</si>
  <si>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</si>
  <si>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</si>
  <si>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</si>
  <si>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</si>
  <si>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</si>
  <si>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</si>
  <si>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</si>
  <si>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</si>
  <si>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</si>
  <si>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</si>
  <si>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</si>
  <si>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</si>
  <si>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</si>
  <si>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</si>
  <si>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</si>
  <si>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</si>
  <si>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</si>
  <si>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</si>
  <si>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</si>
  <si>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</si>
  <si>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</si>
  <si>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</si>
  <si>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</si>
  <si>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</si>
  <si>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</si>
  <si>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</si>
  <si>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</si>
  <si>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</si>
  <si>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</si>
  <si>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</si>
  <si>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</si>
  <si>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</si>
  <si>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</si>
  <si>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</si>
  <si>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</si>
  <si>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</si>
  <si>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</si>
  <si>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</si>
  <si>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</si>
  <si>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</si>
  <si>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</si>
  <si>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</si>
  <si>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</si>
  <si>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</si>
  <si>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</si>
  <si>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</si>
  <si>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</si>
  <si>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</si>
  <si>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</si>
  <si>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</si>
  <si>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</si>
  <si>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</si>
  <si>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</si>
  <si>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</si>
  <si>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</si>
  <si>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</si>
  <si>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</si>
  <si>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</si>
  <si>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</si>
  <si>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</si>
  <si>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</si>
  <si>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</si>
  <si>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</si>
  <si>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</si>
  <si>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</si>
  <si>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</si>
  <si>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</si>
  <si>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</si>
  <si>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</si>
  <si>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</si>
  <si>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</si>
  <si>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</si>
  <si>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</si>
  <si>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</si>
  <si>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</si>
  <si>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</si>
  <si>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</si>
  <si>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</si>
  <si>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</si>
  <si>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</si>
  <si>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</si>
  <si>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</si>
  <si>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</si>
  <si>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</si>
  <si>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</si>
  <si>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</si>
  <si>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</si>
  <si>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</si>
  <si>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</si>
  <si>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</si>
  <si>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</si>
  <si>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</si>
  <si>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</si>
  <si>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</si>
  <si>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</si>
  <si>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</si>
  <si>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</si>
  <si>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</si>
  <si>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</si>
  <si>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</si>
  <si>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</si>
  <si>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</si>
  <si>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</si>
  <si>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</si>
  <si>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</si>
  <si>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</si>
  <si>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</si>
  <si>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</si>
  <si>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</si>
  <si>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</si>
  <si>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</si>
  <si>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</si>
  <si>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</si>
  <si>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</si>
  <si>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</si>
  <si>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</si>
  <si>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</si>
  <si>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</si>
  <si>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</si>
  <si>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</si>
  <si>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</si>
  <si>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</si>
  <si>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</si>
  <si>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</si>
  <si>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</si>
  <si>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</si>
  <si>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</si>
  <si>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</si>
  <si>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</si>
  <si>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</si>
  <si>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</si>
  <si>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</si>
  <si>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</si>
  <si>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</si>
  <si>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</si>
  <si>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</si>
  <si>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</si>
  <si>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</si>
  <si>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</si>
  <si>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</si>
  <si>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</si>
  <si>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</si>
  <si>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</si>
  <si>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</si>
  <si>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</si>
  <si>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</si>
  <si>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</si>
  <si>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</si>
  <si>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</si>
  <si>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</si>
  <si>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</si>
  <si>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</si>
  <si>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</si>
  <si>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</si>
  <si>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</si>
  <si>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</si>
  <si>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</si>
  <si>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</si>
  <si>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</si>
  <si>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</si>
  <si>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</si>
  <si>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</si>
  <si>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</si>
  <si>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</si>
  <si>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</si>
  <si>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</si>
  <si>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</si>
  <si>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</si>
  <si>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</si>
  <si>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</si>
  <si>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</si>
  <si>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</si>
  <si>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</si>
  <si>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</si>
  <si>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</si>
  <si>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</si>
  <si>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</si>
  <si>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</si>
  <si>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</si>
  <si>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</si>
  <si>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</si>
  <si>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</si>
  <si>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</si>
  <si>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</si>
  <si>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</si>
  <si>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</si>
  <si>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</si>
  <si>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</si>
  <si>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</si>
  <si>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</si>
  <si>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</si>
  <si>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</si>
  <si>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</si>
  <si>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</si>
  <si>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</si>
  <si>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</si>
  <si>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</si>
  <si>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</si>
  <si>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</si>
  <si>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</si>
  <si>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</si>
  <si>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</si>
  <si>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</si>
  <si>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</si>
  <si>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</si>
  <si>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</si>
  <si>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</si>
  <si>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</si>
  <si>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</si>
  <si>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</si>
  <si>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</si>
  <si>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</si>
  <si>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</si>
  <si>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</si>
  <si>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</si>
  <si>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</si>
  <si>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</si>
  <si>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</si>
  <si>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</si>
  <si>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</si>
  <si>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</si>
  <si>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</si>
  <si>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</si>
  <si>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</si>
  <si>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</si>
  <si>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</si>
  <si>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</si>
  <si>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</si>
  <si>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</si>
  <si>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</si>
  <si>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</si>
  <si>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</si>
  <si>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</si>
  <si>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</si>
  <si>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</si>
  <si>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</si>
  <si>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</si>
  <si>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</si>
  <si>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</si>
  <si>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</si>
  <si>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</si>
  <si>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</si>
  <si>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</si>
  <si>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</si>
  <si>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</si>
  <si>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</si>
  <si>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</si>
  <si>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</si>
  <si>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</si>
  <si>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</si>
  <si>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</si>
  <si>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</si>
  <si>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</si>
  <si>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</si>
  <si>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</si>
  <si>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</si>
  <si>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</si>
  <si>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</si>
  <si>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</si>
  <si>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</si>
  <si>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</si>
  <si>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</si>
  <si>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</si>
  <si>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</si>
  <si>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</si>
  <si>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</si>
  <si>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</si>
  <si>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</si>
  <si>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</si>
  <si>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</si>
  <si>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</si>
  <si>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</si>
  <si>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</si>
  <si>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</si>
  <si>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</si>
  <si>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</si>
  <si>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</si>
  <si>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</si>
  <si>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</si>
  <si>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</si>
  <si>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</si>
  <si>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</si>
  <si>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</si>
  <si>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</si>
  <si>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</si>
  <si>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</si>
  <si>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</si>
  <si>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</si>
  <si>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</si>
  <si>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</si>
  <si>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</si>
  <si>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</si>
  <si>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</si>
  <si>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</si>
  <si>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</si>
  <si>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</si>
  <si>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</si>
  <si>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</si>
  <si>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</si>
  <si>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</si>
  <si>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</si>
  <si>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</si>
  <si>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</si>
  <si>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</si>
  <si>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</si>
  <si>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</si>
  <si>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</si>
  <si>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</si>
  <si>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</si>
  <si>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</si>
  <si>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</si>
  <si>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</si>
  <si>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</si>
  <si>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</si>
  <si>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</si>
  <si>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</si>
  <si>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</si>
  <si>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</si>
  <si>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</si>
  <si>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</si>
  <si>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</si>
  <si>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</si>
  <si>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</si>
  <si>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</si>
  <si>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</si>
  <si>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</si>
  <si>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</si>
  <si>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</si>
  <si>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</si>
  <si>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</si>
  <si>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</si>
  <si>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</si>
  <si>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</si>
  <si>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</si>
  <si>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</si>
  <si>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</si>
  <si>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</si>
  <si>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</si>
  <si>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</si>
  <si>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</si>
  <si>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</si>
  <si>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</si>
  <si>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</si>
  <si>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</si>
  <si>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</si>
  <si>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</si>
  <si>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</si>
  <si>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</si>
  <si>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</si>
  <si>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</si>
  <si>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</si>
  <si>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</si>
  <si>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</si>
  <si>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</si>
  <si>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</si>
  <si>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</si>
  <si>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</si>
  <si>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</si>
  <si>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</si>
  <si>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</si>
  <si>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</si>
  <si>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</si>
  <si>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</si>
  <si>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</si>
  <si>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</si>
  <si>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</si>
  <si>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</si>
  <si>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</si>
  <si>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</si>
  <si>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</si>
  <si>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</si>
  <si>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</si>
  <si>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</si>
  <si>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</si>
  <si>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</si>
  <si>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</si>
  <si>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</si>
  <si>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</si>
  <si>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</si>
  <si>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</si>
  <si>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</si>
  <si>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</si>
  <si>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</si>
  <si>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</si>
  <si>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</si>
  <si>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</si>
  <si>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</si>
  <si>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</si>
  <si>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</si>
  <si>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</si>
  <si>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</si>
  <si>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</si>
  <si>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</si>
  <si>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</si>
  <si>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</si>
  <si>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</si>
  <si>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</si>
  <si>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</si>
  <si>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</si>
  <si>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</si>
  <si>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</si>
  <si>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</si>
  <si>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</si>
  <si>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</si>
  <si>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</si>
  <si>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</si>
  <si>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</si>
  <si>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</si>
  <si>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</si>
  <si>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</si>
  <si>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</si>
  <si>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</si>
  <si>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</si>
  <si>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</si>
  <si>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</si>
  <si>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</si>
  <si>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</si>
  <si>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</si>
  <si>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</si>
  <si>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</si>
  <si>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</si>
  <si>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</si>
  <si>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</si>
  <si>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</si>
  <si>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</si>
  <si>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</si>
  <si>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</si>
  <si>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</si>
  <si>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</si>
  <si>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</si>
  <si>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</si>
  <si>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</si>
  <si>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</si>
  <si>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</si>
  <si>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</si>
  <si>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</si>
  <si>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</si>
  <si>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</si>
  <si>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</si>
  <si>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</si>
  <si>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</si>
  <si>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</si>
  <si>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</si>
  <si>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</si>
  <si>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</si>
  <si>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</si>
  <si>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</si>
  <si>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</si>
  <si>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</si>
  <si>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</si>
  <si>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</si>
  <si>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</si>
  <si>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</si>
  <si>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</si>
  <si>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</si>
  <si>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</si>
  <si>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</si>
  <si>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</si>
  <si>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</si>
  <si>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</si>
  <si>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</si>
  <si>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</si>
  <si>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</si>
  <si>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</si>
  <si>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</si>
  <si>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</si>
  <si>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</si>
  <si>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</si>
  <si>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</si>
  <si>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</si>
  <si>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</si>
  <si>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</si>
  <si>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</si>
  <si>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</si>
  <si>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</si>
  <si>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</si>
  <si>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</si>
  <si>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</si>
  <si>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</si>
  <si>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</si>
  <si>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</si>
  <si>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</si>
  <si>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</si>
  <si>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</si>
  <si>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</si>
  <si>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</si>
  <si>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</si>
  <si>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</si>
  <si>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</si>
  <si>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</si>
  <si>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</si>
  <si>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</si>
  <si>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</si>
  <si>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</si>
  <si>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</si>
  <si>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</si>
  <si>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</si>
  <si>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</si>
  <si>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</si>
  <si>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</si>
  <si>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</si>
  <si>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</si>
  <si>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</si>
  <si>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</si>
  <si>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</si>
  <si>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</si>
  <si>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</si>
  <si>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</si>
  <si>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</si>
  <si>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</si>
  <si>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</si>
  <si>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</si>
  <si>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</si>
  <si>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</si>
  <si>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</si>
  <si>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</si>
  <si>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</si>
  <si>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</si>
  <si>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</si>
  <si>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</si>
  <si>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</si>
  <si>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</si>
  <si>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</si>
  <si>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</si>
  <si>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</si>
  <si>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</si>
  <si>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</si>
  <si>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</si>
  <si>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</si>
  <si>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</si>
  <si>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</si>
  <si>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</si>
  <si>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</si>
  <si>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</si>
  <si>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</si>
  <si>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</si>
  <si>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</si>
  <si>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</si>
  <si>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</si>
  <si>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</si>
  <si>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</si>
  <si>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</si>
  <si>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</si>
  <si>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</si>
  <si>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</si>
  <si>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</si>
  <si>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</si>
  <si>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</si>
  <si>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</si>
  <si>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</si>
  <si>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</si>
  <si>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</si>
  <si>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</si>
  <si>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</si>
  <si>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</si>
  <si>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</si>
  <si>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</si>
  <si>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</si>
  <si>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</si>
  <si>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</si>
  <si>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</si>
  <si>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</si>
  <si>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</si>
  <si>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</si>
  <si>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</si>
  <si>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</si>
  <si>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</si>
  <si>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</si>
  <si>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</si>
  <si>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</si>
  <si>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</si>
  <si>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</si>
  <si>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</si>
  <si>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</si>
  <si>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</si>
  <si>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</si>
  <si>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</si>
  <si>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</si>
  <si>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</si>
  <si>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</si>
  <si>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</si>
  <si>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</si>
  <si>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</si>
  <si>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</si>
  <si>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</si>
  <si>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</si>
  <si>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</si>
  <si>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</si>
  <si>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</si>
  <si>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</si>
  <si>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</si>
  <si>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</si>
  <si>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</si>
  <si>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</si>
  <si>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</si>
  <si>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</si>
  <si>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</si>
  <si>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</si>
  <si>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</si>
  <si>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</si>
  <si>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</si>
  <si>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</si>
  <si>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</si>
  <si>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</si>
  <si>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</si>
  <si>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</si>
  <si>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</si>
  <si>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</si>
  <si>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</si>
  <si>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</si>
  <si>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</si>
  <si>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</si>
  <si>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</si>
  <si>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</si>
  <si>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</si>
  <si>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</si>
  <si>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</si>
  <si>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</si>
  <si>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</si>
  <si>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</si>
  <si>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</si>
  <si>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</si>
  <si>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</si>
  <si>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</si>
  <si>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</si>
  <si>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</si>
  <si>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</si>
  <si>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</si>
  <si>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</si>
  <si>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</si>
  <si>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</si>
  <si>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</si>
  <si>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</si>
  <si>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</si>
  <si>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</si>
  <si>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</si>
  <si>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</si>
  <si>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</si>
  <si>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</si>
  <si>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</si>
  <si>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</si>
  <si>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</si>
  <si>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</si>
  <si>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</si>
  <si>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</si>
  <si>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</si>
  <si>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</si>
  <si>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</si>
  <si>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</si>
  <si>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</si>
  <si>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</si>
  <si>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</si>
  <si>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</si>
  <si>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</si>
  <si>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</si>
  <si>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</si>
  <si>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</si>
  <si>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</si>
  <si>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</si>
  <si>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</si>
  <si>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</si>
  <si>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</si>
  <si>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</si>
  <si>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</si>
  <si>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</si>
  <si>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</si>
  <si>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</si>
  <si>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</si>
  <si>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</si>
  <si>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</si>
  <si>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</si>
  <si>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</si>
  <si>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</si>
  <si>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</si>
  <si>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</si>
  <si>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</si>
  <si>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</si>
  <si>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</si>
  <si>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</si>
  <si>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</si>
  <si>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</si>
  <si>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</si>
  <si>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</si>
  <si>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</si>
  <si>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</si>
  <si>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</si>
  <si>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</si>
  <si>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</si>
  <si>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</si>
  <si>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</si>
  <si>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</si>
  <si>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</si>
  <si>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</si>
  <si>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</si>
  <si>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</si>
  <si>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</si>
  <si>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</si>
  <si>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</si>
  <si>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</si>
  <si>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</si>
  <si>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</si>
  <si>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</si>
  <si>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</si>
  <si>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</si>
  <si>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</si>
  <si>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</si>
  <si>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</si>
  <si>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</si>
  <si>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</si>
  <si>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</si>
  <si>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</si>
  <si>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</si>
  <si>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</si>
  <si>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</si>
  <si>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</si>
  <si>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</si>
  <si>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</si>
  <si>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</si>
  <si>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</si>
  <si>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</si>
  <si>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</si>
  <si>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</si>
  <si>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</si>
  <si>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</si>
  <si>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</si>
  <si>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</si>
  <si>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</si>
  <si>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</si>
  <si>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</si>
  <si>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</si>
  <si>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</si>
  <si>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</si>
  <si>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</si>
  <si>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</si>
  <si>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</si>
  <si>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</si>
  <si>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</si>
  <si>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</si>
  <si>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</si>
  <si>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</si>
  <si>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</si>
  <si>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</si>
  <si>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</si>
  <si>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</si>
  <si>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</si>
  <si>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</si>
  <si>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</si>
  <si>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</si>
  <si>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</si>
  <si>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</si>
  <si>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</si>
  <si>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</si>
  <si>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</si>
  <si>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</si>
  <si>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</si>
  <si>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</si>
  <si>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</si>
  <si>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</si>
  <si>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</si>
  <si>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</si>
  <si>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</si>
  <si>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</si>
  <si>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</si>
  <si>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</si>
  <si>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</si>
  <si>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</si>
  <si>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</si>
  <si>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</si>
  <si>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</si>
  <si>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</si>
  <si>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</si>
  <si>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</si>
  <si>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</si>
  <si>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</si>
  <si>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</si>
  <si>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</si>
  <si>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</si>
  <si>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</si>
  <si>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</si>
  <si>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</si>
  <si>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</si>
  <si>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</si>
  <si>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</si>
  <si>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</si>
  <si>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</si>
  <si>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</si>
  <si>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</si>
  <si>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</si>
  <si>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</si>
  <si>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</si>
  <si>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</si>
  <si>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</si>
  <si>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</si>
  <si>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</si>
  <si>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</si>
  <si>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</si>
  <si>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</si>
  <si>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</si>
  <si>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</si>
  <si>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</si>
  <si>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</si>
  <si>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</si>
  <si>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</si>
  <si>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</si>
  <si>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</si>
  <si>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</si>
  <si>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</si>
  <si>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</si>
  <si>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</si>
  <si>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</si>
  <si>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</si>
  <si>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</si>
  <si>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</si>
  <si>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</si>
  <si>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</si>
  <si>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</si>
  <si>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</si>
  <si>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</si>
  <si>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</si>
  <si>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</si>
  <si>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</si>
  <si>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</si>
  <si>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</si>
  <si>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</si>
  <si>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</si>
  <si>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</si>
  <si>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</si>
  <si>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</si>
  <si>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</si>
  <si>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</si>
  <si>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</si>
  <si>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</si>
  <si>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</si>
  <si>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</si>
  <si>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</si>
  <si>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</si>
  <si>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</si>
  <si>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</si>
  <si>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</si>
  <si>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</si>
  <si>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</si>
  <si>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</si>
  <si>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</si>
  <si>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</si>
  <si>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</si>
  <si>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</si>
  <si>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</si>
  <si>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</si>
  <si>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</si>
  <si>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</si>
  <si>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</si>
  <si>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</si>
  <si>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</si>
  <si>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</si>
  <si>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</si>
  <si>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</si>
  <si>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</si>
  <si>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</si>
  <si>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</si>
  <si>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</si>
  <si>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</si>
  <si>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</si>
  <si>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</si>
  <si>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</si>
  <si>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</si>
  <si>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</si>
  <si>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</si>
  <si>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</si>
  <si>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</si>
  <si>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</si>
  <si>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</si>
  <si>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</si>
  <si>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</si>
  <si>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</si>
  <si>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</si>
  <si>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</si>
  <si>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</si>
  <si>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</si>
  <si>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</si>
  <si>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</si>
  <si>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</si>
  <si>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</si>
  <si>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</si>
  <si>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</si>
  <si>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</si>
  <si>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</si>
  <si>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</si>
  <si>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</si>
  <si>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</si>
  <si>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</si>
  <si>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</si>
  <si>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</si>
  <si>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</si>
  <si>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</si>
  <si>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</si>
  <si>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</si>
  <si>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</si>
  <si>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</si>
  <si>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</si>
  <si>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</si>
  <si>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</si>
  <si>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</si>
  <si>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</si>
  <si>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</si>
  <si>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</si>
  <si>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</si>
  <si>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</si>
  <si>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</si>
  <si>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</si>
  <si>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</si>
  <si>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</si>
  <si>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</si>
  <si>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</si>
  <si>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</si>
  <si>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</si>
  <si>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</si>
  <si>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</si>
  <si>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</si>
  <si>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</si>
  <si>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</si>
  <si>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</si>
  <si>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</si>
  <si>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</si>
  <si>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</si>
  <si>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</si>
  <si>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</si>
  <si>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</si>
  <si>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</si>
  <si>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</si>
  <si>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</si>
  <si>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</si>
  <si>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</si>
  <si>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</si>
  <si>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</si>
  <si>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</si>
  <si>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</si>
  <si>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</si>
  <si>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</si>
  <si>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</si>
  <si>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</si>
  <si>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</si>
  <si>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</si>
  <si>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</si>
  <si>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</si>
  <si>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</si>
  <si>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</si>
  <si>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</si>
  <si>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</si>
  <si>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</si>
  <si>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</si>
  <si>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</si>
  <si>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</si>
  <si>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</si>
  <si>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</si>
  <si>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</si>
  <si>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</si>
  <si>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</si>
  <si>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</si>
  <si>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</si>
  <si>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</si>
  <si>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</si>
  <si>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</si>
  <si>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</si>
  <si>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</si>
  <si>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</si>
  <si>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</si>
  <si>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</si>
  <si>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</si>
  <si>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</si>
  <si>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</si>
  <si>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</si>
  <si>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</si>
  <si>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</si>
  <si>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</si>
  <si>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</si>
  <si>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</si>
  <si>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</si>
  <si>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</si>
  <si>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</si>
  <si>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</si>
  <si>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</si>
  <si>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</si>
  <si>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</si>
  <si>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</si>
  <si>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</si>
  <si>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</si>
  <si>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</si>
  <si>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</si>
  <si>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</si>
  <si>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</si>
  <si>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</si>
  <si>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</si>
  <si>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</si>
  <si>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</si>
  <si>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</si>
  <si>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</si>
  <si>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</si>
  <si>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</si>
  <si>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</si>
  <si>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</si>
  <si>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</si>
  <si>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</si>
  <si>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</si>
  <si>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</si>
  <si>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</si>
  <si>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</si>
  <si>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</si>
  <si>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</si>
  <si>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</si>
  <si>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</si>
  <si>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</si>
  <si>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</si>
  <si>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</si>
  <si>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</si>
  <si>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</si>
  <si>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</si>
  <si>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</si>
  <si>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</si>
  <si>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</si>
  <si>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</si>
  <si>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</si>
  <si>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</si>
  <si>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</si>
  <si>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</si>
  <si>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</si>
  <si>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</si>
  <si>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</si>
  <si>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</si>
  <si>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</si>
  <si>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</si>
  <si>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</si>
  <si>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</si>
  <si>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</si>
  <si>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</si>
  <si>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</si>
  <si>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</si>
  <si>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</si>
  <si>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</si>
  <si>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</si>
  <si>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</si>
  <si>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</si>
  <si>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</si>
  <si>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</si>
  <si>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</si>
  <si>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</si>
  <si>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</si>
  <si>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</si>
  <si>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</si>
  <si>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</si>
  <si>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</si>
  <si>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</si>
  <si>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</si>
  <si>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</si>
  <si>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</si>
  <si>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</si>
  <si>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</si>
  <si>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</si>
  <si>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</si>
  <si>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</si>
  <si>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</si>
  <si>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</si>
  <si>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</si>
  <si>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</si>
  <si>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</si>
  <si>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</si>
  <si>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</si>
  <si>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</si>
  <si>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</si>
  <si>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</si>
  <si>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</si>
  <si>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</si>
  <si>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</si>
  <si>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</si>
  <si>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</si>
  <si>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</si>
  <si>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</si>
  <si>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</si>
  <si>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</si>
  <si>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</si>
  <si>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</si>
  <si>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</si>
  <si>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</si>
  <si>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</si>
  <si>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</si>
  <si>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</si>
  <si>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</si>
  <si>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</si>
  <si>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</si>
  <si>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</si>
  <si>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</si>
  <si>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</si>
  <si>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</si>
  <si>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</si>
  <si>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</si>
  <si>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</si>
  <si>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</si>
  <si>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</si>
  <si>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</si>
  <si>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</si>
  <si>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</si>
  <si>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</si>
  <si>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</si>
  <si>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</si>
  <si>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</si>
  <si>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</si>
  <si>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</si>
  <si>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</si>
  <si>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</si>
  <si>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</si>
  <si>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</si>
  <si>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</si>
  <si>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</si>
  <si>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</si>
  <si>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</si>
  <si>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</si>
  <si>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</si>
  <si>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</si>
  <si>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</si>
  <si>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</si>
  <si>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</si>
  <si>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</si>
  <si>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</si>
  <si>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</si>
  <si>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</si>
  <si>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</si>
  <si>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</si>
  <si>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</si>
  <si>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</si>
  <si>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</si>
  <si>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</si>
  <si>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</si>
  <si>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</si>
  <si>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</si>
  <si>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</si>
  <si>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</si>
  <si>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</si>
  <si>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</si>
  <si>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</si>
  <si>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</si>
  <si>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</si>
  <si>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</si>
  <si>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</si>
  <si>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</si>
  <si>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</si>
  <si>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</si>
  <si>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</si>
  <si>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</si>
  <si>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</si>
  <si>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</si>
  <si>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</si>
  <si>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</si>
  <si>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</si>
  <si>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</si>
  <si>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</si>
  <si>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</si>
  <si>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</si>
  <si>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</si>
  <si>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</si>
  <si>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</si>
  <si>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</si>
  <si>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</si>
  <si>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</si>
  <si>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</si>
  <si>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</si>
  <si>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</si>
  <si>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</si>
  <si>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</si>
  <si>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</si>
  <si>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</si>
  <si>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</si>
  <si>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</si>
  <si>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</si>
  <si>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</si>
  <si>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</si>
  <si>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</si>
  <si>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</si>
  <si>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</si>
  <si>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</si>
  <si>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</si>
  <si>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</si>
  <si>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</si>
  <si>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</si>
  <si>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</si>
  <si>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</si>
  <si>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</si>
  <si>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</si>
  <si>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</si>
  <si>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</si>
  <si>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</si>
  <si>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</si>
  <si>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</si>
  <si>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</si>
  <si>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</si>
  <si>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</si>
  <si>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</si>
  <si>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</si>
  <si>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</si>
  <si>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</si>
  <si>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</si>
  <si>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</si>
  <si>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</si>
  <si>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</si>
  <si>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</si>
  <si>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</si>
  <si>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</si>
  <si>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</si>
  <si>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</si>
  <si>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</si>
  <si>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</si>
  <si>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</si>
  <si>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</si>
  <si>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</si>
  <si>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</si>
  <si>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</si>
  <si>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</si>
  <si>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</si>
  <si>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</si>
  <si>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</si>
  <si>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</si>
  <si>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</si>
  <si>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</si>
  <si>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</si>
  <si>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</si>
  <si>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</si>
  <si>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</si>
  <si>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</si>
  <si>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</si>
  <si>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</si>
  <si>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</si>
  <si>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</si>
  <si>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</si>
  <si>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</si>
  <si>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</si>
  <si>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</si>
  <si>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</si>
  <si>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</si>
  <si>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</si>
  <si>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</si>
  <si>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</si>
  <si>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</si>
  <si>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</si>
  <si>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</si>
  <si>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</si>
  <si>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</si>
  <si>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</si>
  <si>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</si>
  <si>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</si>
  <si>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</si>
  <si>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</si>
  <si>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</si>
  <si>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</si>
  <si>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</si>
  <si>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</si>
  <si>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</si>
  <si>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</si>
  <si>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</si>
  <si>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</si>
  <si>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</si>
  <si>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</si>
  <si>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</si>
  <si>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</si>
  <si>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</si>
  <si>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</si>
  <si>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</si>
  <si>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</si>
  <si>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</si>
  <si>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</si>
  <si>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</si>
  <si>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</si>
  <si>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</si>
  <si>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</si>
  <si>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</si>
  <si>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</si>
  <si>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</si>
  <si>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</si>
  <si>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</si>
  <si>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</si>
  <si>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</si>
  <si>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</si>
  <si>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</si>
  <si>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</si>
  <si>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</si>
  <si>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</si>
  <si>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</si>
  <si>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</si>
  <si>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</si>
  <si>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</si>
  <si>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</si>
  <si>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</si>
  <si>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</si>
  <si>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</si>
  <si>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</si>
  <si>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</si>
  <si>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</si>
  <si>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</si>
  <si>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</si>
  <si>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</si>
  <si>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</si>
  <si>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</si>
  <si>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</si>
  <si>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</si>
  <si>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</si>
  <si>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</si>
  <si>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</si>
  <si>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</si>
  <si>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</si>
  <si>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</si>
  <si>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</si>
  <si>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</si>
  <si>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</si>
  <si>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</si>
  <si>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</si>
  <si>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</si>
  <si>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</si>
  <si>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</si>
  <si>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</si>
  <si>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</si>
  <si>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</si>
  <si>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</si>
  <si>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</si>
  <si>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</si>
  <si>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</si>
  <si>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</si>
  <si>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</si>
  <si>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</si>
  <si>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</si>
  <si>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</si>
  <si>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</si>
  <si>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</si>
  <si>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</si>
  <si>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</si>
  <si>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</si>
  <si>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</si>
  <si>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</si>
  <si>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</si>
  <si>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</si>
  <si>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</si>
  <si>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</si>
  <si>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</si>
  <si>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</si>
  <si>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</si>
  <si>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</si>
  <si>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</si>
  <si>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</si>
  <si>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</si>
  <si>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</si>
  <si>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</si>
  <si>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</si>
  <si>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</si>
  <si>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</si>
  <si>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</si>
  <si>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</si>
  <si>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</si>
  <si>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</si>
  <si>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</si>
  <si>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</si>
  <si>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</si>
  <si>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</si>
  <si>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</si>
  <si>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</si>
  <si>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</si>
  <si>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</si>
  <si>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</si>
  <si>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</si>
  <si>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</si>
  <si>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</si>
  <si>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</si>
  <si>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</si>
  <si>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</si>
  <si>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</si>
  <si>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</si>
  <si>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</si>
  <si>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</si>
  <si>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</si>
  <si>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</si>
  <si>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</si>
  <si>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</si>
  <si>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</si>
  <si>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</si>
  <si>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</si>
  <si>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</si>
  <si>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</si>
  <si>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</si>
  <si>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</si>
  <si>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</si>
  <si>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</si>
  <si>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</si>
  <si>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</si>
  <si>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</si>
  <si>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</si>
  <si>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</si>
  <si>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</si>
  <si>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</si>
  <si>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</si>
  <si>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</si>
  <si>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</si>
  <si>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</si>
  <si>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</si>
  <si>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</si>
  <si>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</si>
  <si>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</si>
  <si>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</si>
  <si>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</si>
  <si>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</si>
  <si>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</si>
  <si>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</si>
  <si>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</si>
  <si>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</si>
  <si>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</si>
  <si>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</si>
  <si>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</si>
  <si>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</si>
  <si>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</si>
  <si>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</si>
  <si>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</si>
  <si>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</si>
  <si>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</si>
  <si>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</si>
  <si>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</si>
  <si>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</si>
  <si>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</si>
  <si>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</si>
  <si>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</si>
  <si>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</si>
  <si>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</si>
  <si>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</si>
  <si>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</si>
  <si>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</si>
  <si>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</si>
  <si>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</si>
  <si>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</si>
  <si>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</si>
  <si>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</si>
  <si>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</si>
  <si>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</si>
  <si>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</si>
  <si>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</si>
  <si>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</si>
  <si>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</si>
  <si>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</si>
  <si>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</si>
  <si>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</si>
  <si>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</si>
  <si>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</si>
  <si>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</si>
  <si>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</si>
  <si>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</si>
  <si>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</si>
  <si>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</si>
  <si>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</si>
  <si>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</si>
  <si>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</si>
  <si>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</si>
  <si>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</si>
  <si>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</si>
  <si>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</si>
  <si>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</si>
  <si>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</si>
  <si>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</si>
  <si>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</si>
  <si>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</si>
  <si>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</si>
  <si>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</si>
  <si>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</si>
  <si>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</si>
  <si>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</si>
  <si>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</si>
  <si>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</si>
  <si>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</si>
  <si>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</si>
  <si>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</si>
  <si>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</si>
  <si>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</si>
  <si>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</si>
  <si>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</si>
  <si>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</si>
  <si>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</si>
  <si>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</si>
  <si>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</si>
  <si>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</si>
  <si>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</si>
  <si>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</si>
  <si>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</si>
  <si>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</si>
  <si>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</si>
  <si>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</si>
  <si>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</si>
  <si>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</si>
  <si>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</si>
  <si>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</si>
  <si>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</si>
  <si>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</si>
  <si>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</si>
  <si>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</si>
  <si>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</si>
  <si>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</si>
  <si>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</si>
  <si>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</si>
  <si>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</si>
  <si>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</si>
  <si>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</si>
  <si>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</si>
  <si>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</si>
  <si>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</si>
  <si>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</si>
  <si>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</si>
  <si>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</si>
  <si>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</si>
  <si>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</si>
  <si>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</si>
  <si>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</si>
  <si>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</si>
  <si>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</si>
  <si>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</si>
  <si>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</si>
  <si>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</si>
  <si>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</si>
  <si>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</si>
  <si>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</si>
  <si>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</si>
  <si>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</si>
  <si>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</si>
  <si>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</si>
  <si>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</si>
  <si>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</si>
  <si>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</si>
  <si>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</si>
  <si>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</si>
  <si>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</si>
  <si>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</si>
  <si>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</si>
  <si>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</si>
  <si>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</si>
  <si>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</si>
  <si>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</si>
  <si>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</si>
  <si>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</si>
  <si>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</si>
  <si>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</si>
  <si>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</si>
  <si>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</si>
  <si>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</si>
  <si>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</si>
  <si>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</si>
  <si>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</si>
  <si>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</si>
  <si>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</si>
  <si>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</si>
  <si>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</si>
  <si>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</si>
  <si>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</si>
  <si>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</si>
  <si>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</si>
  <si>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</si>
  <si>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</si>
  <si>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</si>
  <si>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</si>
  <si>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</si>
  <si>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</si>
  <si>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</si>
  <si>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</si>
  <si>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</si>
  <si>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</si>
  <si>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</si>
  <si>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</si>
  <si>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</si>
  <si>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</si>
  <si>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</si>
  <si>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</si>
  <si>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</si>
  <si>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</si>
  <si>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</si>
  <si>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</si>
  <si>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</si>
  <si>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</si>
  <si>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</si>
  <si>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</si>
  <si>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</si>
  <si>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</si>
  <si>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</si>
  <si>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</si>
  <si>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</si>
  <si>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</si>
  <si>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</si>
  <si>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</si>
  <si>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</si>
  <si>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</si>
  <si>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</si>
  <si>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</si>
  <si>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</si>
  <si>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</si>
  <si>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</si>
  <si>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</si>
  <si>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</si>
  <si>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</si>
  <si>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</si>
  <si>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</si>
  <si>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</si>
  <si>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</si>
  <si>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</si>
  <si>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</si>
  <si>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</si>
  <si>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</si>
  <si>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</si>
  <si>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</si>
  <si>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</si>
  <si>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</si>
  <si>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</si>
  <si>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</si>
  <si>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</si>
  <si>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</si>
  <si>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</si>
  <si>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</si>
  <si>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</si>
  <si>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</si>
  <si>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</si>
  <si>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</si>
  <si>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</si>
  <si>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</si>
  <si>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</si>
  <si>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</si>
  <si>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</si>
  <si>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</si>
  <si>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</si>
  <si>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</si>
  <si>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</si>
  <si>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</si>
  <si>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</si>
  <si>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</si>
  <si>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</si>
  <si>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</si>
  <si>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</si>
  <si>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</si>
  <si>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</si>
  <si>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</si>
  <si>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</si>
  <si>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</si>
  <si>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</si>
  <si>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</si>
  <si>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</si>
  <si>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</si>
  <si>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</si>
  <si>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</si>
  <si>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</si>
  <si>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</si>
  <si>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</si>
  <si>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</si>
  <si>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</si>
  <si>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</si>
  <si>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</si>
  <si>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</si>
  <si>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</si>
  <si>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</si>
  <si>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</si>
  <si>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</si>
  <si>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</si>
  <si>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</si>
  <si>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</si>
  <si>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</si>
  <si>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</si>
  <si>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</si>
  <si>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</si>
  <si>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</si>
  <si>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</si>
  <si>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</si>
  <si>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</si>
  <si>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</si>
  <si>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</si>
  <si>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</si>
  <si>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</si>
  <si>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</si>
  <si>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</si>
  <si>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</si>
  <si>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</si>
  <si>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</si>
  <si>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</si>
  <si>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</si>
  <si>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</si>
  <si>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</si>
  <si>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</si>
  <si>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</si>
  <si>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</si>
  <si>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</si>
  <si>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</si>
  <si>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</si>
  <si>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</si>
  <si>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</si>
  <si>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</si>
  <si>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</si>
  <si>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</si>
  <si>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</si>
  <si>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</si>
  <si>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</si>
  <si>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</si>
  <si>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</si>
  <si>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</si>
  <si>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</si>
  <si>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</si>
  <si>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</si>
  <si>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</si>
  <si>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</si>
  <si>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</si>
  <si>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</si>
  <si>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</si>
  <si>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</si>
  <si>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</si>
  <si>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</si>
  <si>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</si>
  <si>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</si>
  <si>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</si>
  <si>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</si>
  <si>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</si>
  <si>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</si>
  <si>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</si>
  <si>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</si>
  <si>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</si>
  <si>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</si>
  <si>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</si>
  <si>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</si>
  <si>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</si>
  <si>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</si>
  <si>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</si>
  <si>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</si>
  <si>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</si>
  <si>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</si>
  <si>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</si>
  <si>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</si>
  <si>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</si>
  <si>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</si>
  <si>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</si>
  <si>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</si>
  <si>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</si>
  <si>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</si>
  <si>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</si>
  <si>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</si>
  <si>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</si>
  <si>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</si>
  <si>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</si>
  <si>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</si>
  <si>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</si>
  <si>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</si>
  <si>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</si>
  <si>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</si>
  <si>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</si>
  <si>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</si>
  <si>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</si>
  <si>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</si>
  <si>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</si>
  <si>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</si>
  <si>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</si>
  <si>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</si>
  <si>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</si>
  <si>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</si>
  <si>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</si>
  <si>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</si>
  <si>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</si>
  <si>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</si>
  <si>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</si>
  <si>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</si>
  <si>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</si>
  <si>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</si>
  <si>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</si>
  <si>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</si>
  <si>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</si>
  <si>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</si>
  <si>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</si>
  <si>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</si>
  <si>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</si>
  <si>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</si>
  <si>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</si>
  <si>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</si>
  <si>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</si>
  <si>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</si>
  <si>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</si>
  <si>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</si>
  <si>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</si>
  <si>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</si>
  <si>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</si>
  <si>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</si>
  <si>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</si>
  <si>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</si>
  <si>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</si>
  <si>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</si>
  <si>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</si>
  <si>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</si>
  <si>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</si>
  <si>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</si>
  <si>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</si>
  <si>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</si>
  <si>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</si>
  <si>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</si>
  <si>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</si>
  <si>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</si>
  <si>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</si>
  <si>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</si>
  <si>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</si>
  <si>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</si>
  <si>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</si>
  <si>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</si>
  <si>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</si>
  <si>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</si>
  <si>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</si>
  <si>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</si>
  <si>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</si>
  <si>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</si>
  <si>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</si>
  <si>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</si>
  <si>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</si>
  <si>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</si>
  <si>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</si>
  <si>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</si>
  <si>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</si>
  <si>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</si>
  <si>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</si>
  <si>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</si>
  <si>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</si>
  <si>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</si>
  <si>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</si>
  <si>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</si>
  <si>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</si>
  <si>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</si>
  <si>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</si>
  <si>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</si>
  <si>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</si>
  <si>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</si>
  <si>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</si>
  <si>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</si>
  <si>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</si>
  <si>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</si>
  <si>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</si>
  <si>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</si>
  <si>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</si>
  <si>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</si>
  <si>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</si>
  <si>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</si>
  <si>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</si>
  <si>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</si>
  <si>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</si>
  <si>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</si>
  <si>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</si>
  <si>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</si>
  <si>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</si>
  <si>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</si>
  <si>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</si>
  <si>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</si>
  <si>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</si>
  <si>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</si>
  <si>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</si>
  <si>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</si>
  <si>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</si>
  <si>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</si>
  <si>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</si>
  <si>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</si>
  <si>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</si>
  <si>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</si>
  <si>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</si>
  <si>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</si>
  <si>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</si>
  <si>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</si>
  <si>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</si>
  <si>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</si>
  <si>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</si>
  <si>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</si>
  <si>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</si>
  <si>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</si>
  <si>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</si>
  <si>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</si>
  <si>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</si>
  <si>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</si>
  <si>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</si>
  <si>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</si>
  <si>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</si>
  <si>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</si>
  <si>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</si>
  <si>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</si>
  <si>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</si>
  <si>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</si>
  <si>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</si>
  <si>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</si>
  <si>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</si>
  <si>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</si>
  <si>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</si>
  <si>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</si>
  <si>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</si>
  <si>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</si>
  <si>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</si>
  <si>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</si>
  <si>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</si>
  <si>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</si>
  <si>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</si>
  <si>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</si>
  <si>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</si>
  <si>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</si>
  <si>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</si>
  <si>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</si>
  <si>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</si>
  <si>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</si>
  <si>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</si>
  <si>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</si>
  <si>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</si>
  <si>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</si>
  <si>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</si>
  <si>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</si>
  <si>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</si>
  <si>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</si>
  <si>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</si>
  <si>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</si>
  <si>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</si>
  <si>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</si>
  <si>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</si>
  <si>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</si>
  <si>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</si>
  <si>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</si>
  <si>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</si>
  <si>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</si>
  <si>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</si>
  <si>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</si>
  <si>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</si>
  <si>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</si>
  <si>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</si>
  <si>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</si>
  <si>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</si>
  <si>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</si>
  <si>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</si>
  <si>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</si>
  <si>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</si>
  <si>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</si>
  <si>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</si>
  <si>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</si>
  <si>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</si>
  <si>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</si>
  <si>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</si>
  <si>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</si>
  <si>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</si>
  <si>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</si>
  <si>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</si>
  <si>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</si>
  <si>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</si>
  <si>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</si>
  <si>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</si>
  <si>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</si>
  <si>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</si>
  <si>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</si>
  <si>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</si>
  <si>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</si>
  <si>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</si>
  <si>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</si>
  <si>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</si>
  <si>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</si>
  <si>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</si>
  <si>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</si>
  <si>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</si>
  <si>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</si>
  <si>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</si>
  <si>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</si>
  <si>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</si>
  <si>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</si>
  <si>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</si>
  <si>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</si>
  <si>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</si>
  <si>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</si>
  <si>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</si>
  <si>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</si>
  <si>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</si>
  <si>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</si>
  <si>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</si>
  <si>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</si>
  <si>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</si>
  <si>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</si>
  <si>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</si>
  <si>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</si>
  <si>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</si>
  <si>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</si>
  <si>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</si>
  <si>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</si>
  <si>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</si>
  <si>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</si>
  <si>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</si>
  <si>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</si>
  <si>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</si>
  <si>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</si>
  <si>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</si>
  <si>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</si>
  <si>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</si>
  <si>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</si>
  <si>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</si>
  <si>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</si>
  <si>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</si>
  <si>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</si>
  <si>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</si>
  <si>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</si>
  <si>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</si>
  <si>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</si>
  <si>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</si>
  <si>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</si>
  <si>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</si>
  <si>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</si>
  <si>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</si>
  <si>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</si>
  <si>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</si>
  <si>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</si>
  <si>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</si>
  <si>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</si>
  <si>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</si>
  <si>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</si>
  <si>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</si>
  <si>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</si>
  <si>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</si>
  <si>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</si>
  <si>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</si>
  <si>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</si>
  <si>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</si>
  <si>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</si>
  <si>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</si>
  <si>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</si>
  <si>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</si>
  <si>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</si>
  <si>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</si>
  <si>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</si>
  <si>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</si>
  <si>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</si>
  <si>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</si>
  <si>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</si>
  <si>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</si>
  <si>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</si>
  <si>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</si>
  <si>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</si>
  <si>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</si>
  <si>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</si>
  <si>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</si>
  <si>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</si>
  <si>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</si>
  <si>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</si>
  <si>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</si>
  <si>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</si>
  <si>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</si>
  <si>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</si>
  <si>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</si>
  <si>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</si>
  <si>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</si>
  <si>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</si>
  <si>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</si>
  <si>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</si>
  <si>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</si>
  <si>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</si>
  <si>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</si>
  <si>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</si>
  <si>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</si>
  <si>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</si>
  <si>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</si>
  <si>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</si>
  <si>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</si>
  <si>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</si>
  <si>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</si>
  <si>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</si>
  <si>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</si>
  <si>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</si>
  <si>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</si>
  <si>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</si>
  <si>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</si>
  <si>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</si>
  <si>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</si>
  <si>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</si>
  <si>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</si>
  <si>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</si>
  <si>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</si>
  <si>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</si>
  <si>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</si>
  <si>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</si>
  <si>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</si>
  <si>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</si>
  <si>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</si>
  <si>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</si>
  <si>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</si>
  <si>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</si>
  <si>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</si>
  <si>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</si>
  <si>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</si>
  <si>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</si>
  <si>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</si>
  <si>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</si>
  <si>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</si>
  <si>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</si>
  <si>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</si>
  <si>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</si>
  <si>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</si>
  <si>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</si>
  <si>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</si>
  <si>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</si>
  <si>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</si>
  <si>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</si>
  <si>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</si>
  <si>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</si>
  <si>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</si>
  <si>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</si>
  <si>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</si>
  <si>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</si>
  <si>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</si>
  <si>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</si>
  <si>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</si>
  <si>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</si>
  <si>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</si>
  <si>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</si>
  <si>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</si>
  <si>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</si>
  <si>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</si>
  <si>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</si>
  <si>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</si>
  <si>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</si>
  <si>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</si>
  <si>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</si>
  <si>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</si>
  <si>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</si>
  <si>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</si>
  <si>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</si>
  <si>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</si>
  <si>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</si>
  <si>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</si>
  <si>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</si>
  <si>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</si>
  <si>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</si>
  <si>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</si>
  <si>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</si>
  <si>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</si>
  <si>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</si>
  <si>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</si>
  <si>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</si>
  <si>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</si>
  <si>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</si>
  <si>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</si>
  <si>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</si>
  <si>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</si>
  <si>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</si>
  <si>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</si>
  <si>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</si>
  <si>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</si>
  <si>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</si>
  <si>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</si>
  <si>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</si>
  <si>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</si>
  <si>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</si>
  <si>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</si>
  <si>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</si>
  <si>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</si>
  <si>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</si>
  <si>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</si>
  <si>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</si>
  <si>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</si>
  <si>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</si>
  <si>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</si>
  <si>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</si>
  <si>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</si>
  <si>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</si>
  <si>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</si>
  <si>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</si>
  <si>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</si>
  <si>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</si>
  <si>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</si>
  <si>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</si>
  <si>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</si>
  <si>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</si>
  <si>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</si>
  <si>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</si>
  <si>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</si>
  <si>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</si>
  <si>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</si>
  <si>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</si>
  <si>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</si>
  <si>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</si>
  <si>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</si>
  <si>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</si>
  <si>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</si>
  <si>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</si>
  <si>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</si>
  <si>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</si>
  <si>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</si>
  <si>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</si>
  <si>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</si>
  <si>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</si>
  <si>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</si>
  <si>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</si>
  <si>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</si>
  <si>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</si>
  <si>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</si>
  <si>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</si>
  <si>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</si>
  <si>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</si>
  <si>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</si>
  <si>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</si>
  <si>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</si>
  <si>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</si>
  <si>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</si>
  <si>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</si>
  <si>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</si>
  <si>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</si>
  <si>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</si>
  <si>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</si>
  <si>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</si>
  <si>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</si>
  <si>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</si>
  <si>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</si>
  <si>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</si>
  <si>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</si>
  <si>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</si>
  <si>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</si>
  <si>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</si>
  <si>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</si>
  <si>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</si>
  <si>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</si>
  <si>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</si>
  <si>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</si>
  <si>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</si>
  <si>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</si>
  <si>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</si>
  <si>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</si>
  <si>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</si>
  <si>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</si>
  <si>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</si>
  <si>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</si>
  <si>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</si>
  <si>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</si>
  <si>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</si>
  <si>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</si>
  <si>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</si>
  <si>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</si>
  <si>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</si>
  <si>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</si>
  <si>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</si>
  <si>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</si>
  <si>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</si>
  <si>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</si>
  <si>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</si>
  <si>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</si>
  <si>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</si>
  <si>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</si>
  <si>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</si>
  <si>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</si>
  <si>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</si>
  <si>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</si>
  <si>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</si>
  <si>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</si>
  <si>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</si>
  <si>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</si>
  <si>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</si>
  <si>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</si>
  <si>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</si>
  <si>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</si>
  <si>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</si>
  <si>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</si>
  <si>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</si>
  <si>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</si>
  <si>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</si>
  <si>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</si>
  <si>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</si>
  <si>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</si>
  <si>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</si>
  <si>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</si>
  <si>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</si>
  <si>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</si>
  <si>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</si>
  <si>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</si>
  <si>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</si>
  <si>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</si>
  <si>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</si>
  <si>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</si>
  <si>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</si>
  <si>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</si>
  <si>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</si>
  <si>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</si>
  <si>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</si>
  <si>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</si>
  <si>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</si>
  <si>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</si>
  <si>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</si>
  <si>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</si>
  <si>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</si>
  <si>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</si>
  <si>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</si>
  <si>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</si>
  <si>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</si>
  <si>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</si>
  <si>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</si>
  <si>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</si>
  <si>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</si>
  <si>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</si>
  <si>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</si>
  <si>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</si>
  <si>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</si>
  <si>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</si>
  <si>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</si>
  <si>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</si>
  <si>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</si>
  <si>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</si>
  <si>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</si>
  <si>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</si>
  <si>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</si>
  <si>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</si>
  <si>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</si>
  <si>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</si>
  <si>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</si>
  <si>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</si>
  <si>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</si>
  <si>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</si>
  <si>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</si>
  <si>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</si>
  <si>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</si>
  <si>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</si>
  <si>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</si>
  <si>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</si>
  <si>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</si>
  <si>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</si>
  <si>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</si>
  <si>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</si>
  <si>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</si>
  <si>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</si>
  <si>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</si>
  <si>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</si>
  <si>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</si>
  <si>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</si>
  <si>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</si>
  <si>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</si>
  <si>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</si>
  <si>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</si>
  <si>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</si>
  <si>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</si>
  <si>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</si>
  <si>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</si>
  <si>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</si>
  <si>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</si>
  <si>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</si>
  <si>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</si>
  <si>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</si>
  <si>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</si>
  <si>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</si>
  <si>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</si>
  <si>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</si>
  <si>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</si>
  <si>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</si>
  <si>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</si>
  <si>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</si>
  <si>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</si>
  <si>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</si>
  <si>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</si>
  <si>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</si>
  <si>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</si>
  <si>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</si>
  <si>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</si>
  <si>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</si>
  <si>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</si>
  <si>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</si>
  <si>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</si>
  <si>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</si>
  <si>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</si>
  <si>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</si>
  <si>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</si>
  <si>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</si>
  <si>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</si>
  <si>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</si>
  <si>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</si>
  <si>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</si>
  <si>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</si>
  <si>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</si>
  <si>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</si>
  <si>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</si>
  <si>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</si>
  <si>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</si>
  <si>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</si>
  <si>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</si>
  <si>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</si>
  <si>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</si>
  <si>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</si>
  <si>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</si>
  <si>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</si>
  <si>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</si>
  <si>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</si>
  <si>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</si>
  <si>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</si>
  <si>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</si>
  <si>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</si>
  <si>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</si>
  <si>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</si>
  <si>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</si>
  <si>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</si>
  <si>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</si>
  <si>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</si>
  <si>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</si>
  <si>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</si>
  <si>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</si>
  <si>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</si>
  <si>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</si>
  <si>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</si>
  <si>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</si>
  <si>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</si>
  <si>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</si>
  <si>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</si>
  <si>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</si>
  <si>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</si>
  <si>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</si>
  <si>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</si>
  <si>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</si>
  <si>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</si>
  <si>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</si>
  <si>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</si>
  <si>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</si>
  <si>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</si>
  <si>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</si>
  <si>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</si>
  <si>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</si>
  <si>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</si>
  <si>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</si>
  <si>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</si>
  <si>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</si>
  <si>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</si>
  <si>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</si>
  <si>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</si>
  <si>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</si>
  <si>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</si>
  <si>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</si>
  <si>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</si>
  <si>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</si>
  <si>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</si>
  <si>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</si>
  <si>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</si>
  <si>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</si>
  <si>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</si>
  <si>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</si>
  <si>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</si>
  <si>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</si>
  <si>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</si>
  <si>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</si>
  <si>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</si>
  <si>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</si>
  <si>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</si>
  <si>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</si>
  <si>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</si>
  <si>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</si>
  <si>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</si>
  <si>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</si>
  <si>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</si>
  <si>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</si>
  <si>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</si>
  <si>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</si>
  <si>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</si>
  <si>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</si>
  <si>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</si>
  <si>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</si>
  <si>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</si>
  <si>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</si>
  <si>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</si>
  <si>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</si>
  <si>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</si>
  <si>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</si>
  <si>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</si>
  <si>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</si>
  <si>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</si>
  <si>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</si>
  <si>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</si>
  <si>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</si>
  <si>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</si>
  <si>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</si>
  <si>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</si>
  <si>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</si>
  <si>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</si>
  <si>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</si>
  <si>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</si>
  <si>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</si>
  <si>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</si>
  <si>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</si>
  <si>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</si>
  <si>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</si>
  <si>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</si>
  <si>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</si>
  <si>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</si>
  <si>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</si>
  <si>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</si>
  <si>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</si>
  <si>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</si>
  <si>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</si>
  <si>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</si>
  <si>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</si>
  <si>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</si>
  <si>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</si>
  <si>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</si>
  <si>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</si>
  <si>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</si>
  <si>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</si>
  <si>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</si>
  <si>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</si>
  <si>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</si>
  <si>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</si>
  <si>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</si>
  <si>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</si>
  <si>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</si>
  <si>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</si>
  <si>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</si>
  <si>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</si>
  <si>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</si>
  <si>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</si>
  <si>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</si>
  <si>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</si>
  <si>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</si>
  <si>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</si>
  <si>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</si>
  <si>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</si>
  <si>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</si>
  <si>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</si>
  <si>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</si>
  <si>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</si>
  <si>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</si>
  <si>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</si>
  <si>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</si>
  <si>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</si>
  <si>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</si>
  <si>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</si>
  <si>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</si>
  <si>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</si>
  <si>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</si>
  <si>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</si>
  <si>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</si>
  <si>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</si>
  <si>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</si>
  <si>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</si>
  <si>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</si>
  <si>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</si>
  <si>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</si>
  <si>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</si>
  <si>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</si>
  <si>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</si>
  <si>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</si>
  <si>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</si>
  <si>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</si>
  <si>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</si>
  <si>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</si>
  <si>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</si>
  <si>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</si>
  <si>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</si>
  <si>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</si>
  <si>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</si>
  <si>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</si>
  <si>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</si>
  <si>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</si>
  <si>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</si>
  <si>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</si>
  <si>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</si>
  <si>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</si>
  <si>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</si>
  <si>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</si>
  <si>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</si>
  <si>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</si>
  <si>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</si>
  <si>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</si>
  <si>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</si>
  <si>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</si>
  <si>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</si>
  <si>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</si>
  <si>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</si>
  <si>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</si>
  <si>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</si>
  <si>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</si>
  <si>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</si>
  <si>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</si>
  <si>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</si>
  <si>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</si>
  <si>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</si>
  <si>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</si>
  <si>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</si>
  <si>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</si>
  <si>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</si>
  <si>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</si>
  <si>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</si>
  <si>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</si>
  <si>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</si>
  <si>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</si>
  <si>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</si>
  <si>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</si>
  <si>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</si>
  <si>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</si>
  <si>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</si>
  <si>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</si>
  <si>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</si>
  <si>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</si>
  <si>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</si>
  <si>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</si>
  <si>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</si>
  <si>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</si>
  <si>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</si>
  <si>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</si>
  <si>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</si>
  <si>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</si>
  <si>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</si>
  <si>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</si>
  <si>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</si>
  <si>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</si>
  <si>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</si>
  <si>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</si>
  <si>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</si>
  <si>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</si>
  <si>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</si>
  <si>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</si>
  <si>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</si>
  <si>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</si>
  <si>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</si>
  <si>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</si>
  <si>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</si>
  <si>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</si>
  <si>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</si>
  <si>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</si>
  <si>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</si>
  <si>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</si>
  <si>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</si>
  <si>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</si>
  <si>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</si>
  <si>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</si>
  <si>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</si>
  <si>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</si>
  <si>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</si>
  <si>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</si>
  <si>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</si>
  <si>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</si>
  <si>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</si>
  <si>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</si>
  <si>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</si>
  <si>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</si>
  <si>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</si>
  <si>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</si>
  <si>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</si>
  <si>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</si>
  <si>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</si>
  <si>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</si>
  <si>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</si>
  <si>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</si>
  <si>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</si>
  <si>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</si>
  <si>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</si>
  <si>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</si>
  <si>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</si>
  <si>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</si>
  <si>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</si>
  <si>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</si>
  <si>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</si>
  <si>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</si>
  <si>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</si>
  <si>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</si>
  <si>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</si>
  <si>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</si>
  <si>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</si>
  <si>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</si>
  <si>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</si>
  <si>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</si>
  <si>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</si>
  <si>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</si>
  <si>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</si>
  <si>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</si>
  <si>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</si>
  <si>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</si>
  <si>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</si>
  <si>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</si>
  <si>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</si>
  <si>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</si>
  <si>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</si>
  <si>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</si>
  <si>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</si>
  <si>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</si>
  <si>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</si>
  <si>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</si>
  <si>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</si>
  <si>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</si>
  <si>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</si>
  <si>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</si>
  <si>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</si>
  <si>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</si>
  <si>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</si>
  <si>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</si>
  <si>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</si>
  <si>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</si>
  <si>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</si>
  <si>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</si>
  <si>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</si>
  <si>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</si>
  <si>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</si>
  <si>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</si>
  <si>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</si>
  <si>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</si>
  <si>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</si>
  <si>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</si>
  <si>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</si>
  <si>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</si>
  <si>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</si>
  <si>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</si>
  <si>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</si>
  <si>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</si>
  <si>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</si>
  <si>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</si>
  <si>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</si>
  <si>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</si>
  <si>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</si>
  <si>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</si>
  <si>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</si>
  <si>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</si>
  <si>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</si>
  <si>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</si>
  <si>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</si>
  <si>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</si>
  <si>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</si>
  <si>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</si>
  <si>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</si>
  <si>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</si>
  <si>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</si>
  <si>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</si>
  <si>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</si>
  <si>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</si>
  <si>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</si>
  <si>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</si>
  <si>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</si>
  <si>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</si>
  <si>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</si>
  <si>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</si>
  <si>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</si>
  <si>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</si>
  <si>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</si>
  <si>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</si>
  <si>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</si>
  <si>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</si>
  <si>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</si>
  <si>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</si>
  <si>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</si>
  <si>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</si>
  <si>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</si>
  <si>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</si>
  <si>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</si>
  <si>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</si>
  <si>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</si>
  <si>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</si>
  <si>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</si>
  <si>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</si>
  <si>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</si>
  <si>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</si>
  <si>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</si>
  <si>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</si>
  <si>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</si>
  <si>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</si>
  <si>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</si>
  <si>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</si>
  <si>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</si>
  <si>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</si>
  <si>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</si>
  <si>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</si>
  <si>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</si>
  <si>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</si>
  <si>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</si>
  <si>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</si>
  <si>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</si>
  <si>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</si>
  <si>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</si>
  <si>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</si>
  <si>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</si>
  <si>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</si>
  <si>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</si>
  <si>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</si>
  <si>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</si>
  <si>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</si>
  <si>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</si>
  <si>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</si>
  <si>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</si>
  <si>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</si>
  <si>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</si>
  <si>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</si>
  <si>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</si>
  <si>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</si>
  <si>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</si>
  <si>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</si>
  <si>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</si>
  <si>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</si>
  <si>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</si>
  <si>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</si>
  <si>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</si>
  <si>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</si>
  <si>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</si>
  <si>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</si>
  <si>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</si>
  <si>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</si>
  <si>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</si>
  <si>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</si>
  <si>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</si>
  <si>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</si>
  <si>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</si>
  <si>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</si>
  <si>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</si>
  <si>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</si>
  <si>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</si>
  <si>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</si>
  <si>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</si>
  <si>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</si>
  <si>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</si>
  <si>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</si>
  <si>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</si>
  <si>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</si>
  <si>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</si>
  <si>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</si>
  <si>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</si>
  <si>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</si>
  <si>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</si>
  <si>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</si>
  <si>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</si>
  <si>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</si>
  <si>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</si>
  <si>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</si>
  <si>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</si>
  <si>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</si>
  <si>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</si>
  <si>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</si>
  <si>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</si>
  <si>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</si>
  <si>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</si>
  <si>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</si>
  <si>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</si>
  <si>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</si>
  <si>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</si>
  <si>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</si>
  <si>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</si>
  <si>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</si>
  <si>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</si>
  <si>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</si>
  <si>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</si>
  <si>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</si>
  <si>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</si>
  <si>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</si>
  <si>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</si>
  <si>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</si>
  <si>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</si>
  <si>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</si>
  <si>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</si>
  <si>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</si>
  <si>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</si>
  <si>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</si>
  <si>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</si>
  <si>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</si>
  <si>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</si>
  <si>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</si>
  <si>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</si>
  <si>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</si>
  <si>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</si>
  <si>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</si>
  <si>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</si>
  <si>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</si>
  <si>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</si>
  <si>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</si>
  <si>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</si>
  <si>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</si>
  <si>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</si>
  <si>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</si>
  <si>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</si>
  <si>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</si>
  <si>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</si>
  <si>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</si>
  <si>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</si>
  <si>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</si>
  <si>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</si>
  <si>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</si>
  <si>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</si>
  <si>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</si>
  <si>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</si>
  <si>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</si>
  <si>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</si>
  <si>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</si>
  <si>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</si>
  <si>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</si>
  <si>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</si>
  <si>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</si>
  <si>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</si>
  <si>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</si>
  <si>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</si>
  <si>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</si>
  <si>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</si>
  <si>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</si>
  <si>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</si>
  <si>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</si>
  <si>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</si>
  <si>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</si>
  <si>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</si>
  <si>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</si>
  <si>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</si>
  <si>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</si>
  <si>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</si>
  <si>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</si>
  <si>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</si>
  <si>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</si>
  <si>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</si>
  <si>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</si>
  <si>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</si>
  <si>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</si>
  <si>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</si>
  <si>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</si>
  <si>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</si>
  <si>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</si>
  <si>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</si>
  <si>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</si>
  <si>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</si>
  <si>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</si>
  <si>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</si>
  <si>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</si>
  <si>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</si>
  <si>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</si>
  <si>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</si>
  <si>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</si>
  <si>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</si>
  <si>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</si>
  <si>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</si>
  <si>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</si>
  <si>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</si>
  <si>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</si>
  <si>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</si>
  <si>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</si>
  <si>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</si>
  <si>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</si>
  <si>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</si>
  <si>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</si>
  <si>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</si>
  <si>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</si>
  <si>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</si>
  <si>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</si>
  <si>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</si>
  <si>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</si>
  <si>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</si>
  <si>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</si>
  <si>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</si>
  <si>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</si>
  <si>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</si>
  <si>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</si>
  <si>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</si>
  <si>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</si>
  <si>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</si>
  <si>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</si>
  <si>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</si>
  <si>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</si>
  <si>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</si>
  <si>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</si>
  <si>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</si>
  <si>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</si>
  <si>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</si>
  <si>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</si>
  <si>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</si>
  <si>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</si>
  <si>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</si>
  <si>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</si>
  <si>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</si>
  <si>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</si>
  <si>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</si>
  <si>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</si>
  <si>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</si>
  <si>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</si>
  <si>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</si>
  <si>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</si>
  <si>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</si>
  <si>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</si>
  <si>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</si>
  <si>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</si>
  <si>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</si>
  <si>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</si>
  <si>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</si>
  <si>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</si>
  <si>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</si>
  <si>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</si>
  <si>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</si>
  <si>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</si>
  <si>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</si>
  <si>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</si>
  <si>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</si>
  <si>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</si>
  <si>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</si>
  <si>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</si>
  <si>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</si>
  <si>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</si>
  <si>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</si>
  <si>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</si>
  <si>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</si>
  <si>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</si>
  <si>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</si>
  <si>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</si>
  <si>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</si>
  <si>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</si>
  <si>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</si>
  <si>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</si>
  <si>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</si>
  <si>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</si>
  <si>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</si>
  <si>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</si>
  <si>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</si>
  <si>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</si>
  <si>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</si>
  <si>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</si>
  <si>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</si>
  <si>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</si>
  <si>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</si>
  <si>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</si>
  <si>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</si>
  <si>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</si>
  <si>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</si>
  <si>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</si>
  <si>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</si>
  <si>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</si>
  <si>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</si>
  <si>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</si>
  <si>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</si>
  <si>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</si>
  <si>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</si>
  <si>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</si>
  <si>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</si>
  <si>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</si>
  <si>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</si>
  <si>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</si>
  <si>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</si>
  <si>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</si>
  <si>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</si>
  <si>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</si>
  <si>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</si>
  <si>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</si>
  <si>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</si>
  <si>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</si>
  <si>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</si>
  <si>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</si>
  <si>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</si>
  <si>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</si>
  <si>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</si>
  <si>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</si>
  <si>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</si>
  <si>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</si>
  <si>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</si>
  <si>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</si>
  <si>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</si>
  <si>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</si>
  <si>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</si>
  <si>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</si>
  <si>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</si>
  <si>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</si>
  <si>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</si>
  <si>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</si>
  <si>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</si>
  <si>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</si>
  <si>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</si>
  <si>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</si>
  <si>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</si>
  <si>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</si>
  <si>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</si>
  <si>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</si>
  <si>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</si>
  <si>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</si>
  <si>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</si>
  <si>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</si>
  <si>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</si>
  <si>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</si>
  <si>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</si>
  <si>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</si>
  <si>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</si>
  <si>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</si>
  <si>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</si>
  <si>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</si>
  <si>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</si>
  <si>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</si>
  <si>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</si>
  <si>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</si>
  <si>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</si>
  <si>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</si>
  <si>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</si>
  <si>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</si>
  <si>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</si>
  <si>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</si>
  <si>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</si>
  <si>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</si>
  <si>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</si>
  <si>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</si>
  <si>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</si>
  <si>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</si>
  <si>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</si>
  <si>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</si>
  <si>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</si>
  <si>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</si>
  <si>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</si>
  <si>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</si>
  <si>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</si>
  <si>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</si>
  <si>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</si>
  <si>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</si>
  <si>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</si>
  <si>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</si>
  <si>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</si>
  <si>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</si>
  <si>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</si>
  <si>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</si>
  <si>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</si>
  <si>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</si>
  <si>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</si>
  <si>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</si>
  <si>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</si>
  <si>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</si>
  <si>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</si>
  <si>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</si>
  <si>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</si>
  <si>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</si>
  <si>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</si>
  <si>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</si>
  <si>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</si>
  <si>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</si>
  <si>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</si>
  <si>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</si>
  <si>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</si>
  <si>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</si>
  <si>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</si>
  <si>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</si>
  <si>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</si>
  <si>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</si>
  <si>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</si>
  <si>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</si>
  <si>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</si>
  <si>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</si>
  <si>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</si>
  <si>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</si>
  <si>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</si>
  <si>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</si>
  <si>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</si>
  <si>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</si>
  <si>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</si>
  <si>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</si>
  <si>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</si>
  <si>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</si>
  <si>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</si>
  <si>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</si>
  <si>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</si>
  <si>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</si>
  <si>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</si>
  <si>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</si>
  <si>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</si>
  <si>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</si>
  <si>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</si>
  <si>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</si>
  <si>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</si>
  <si>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</si>
  <si>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</si>
  <si>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</si>
  <si>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</si>
  <si>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</si>
  <si>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</si>
  <si>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</si>
  <si>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</si>
  <si>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</si>
  <si>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</si>
  <si>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</si>
  <si>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</si>
  <si>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</si>
  <si>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</si>
  <si>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</si>
  <si>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</si>
  <si>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</si>
  <si>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</si>
  <si>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</si>
  <si>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</si>
  <si>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</si>
  <si>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</si>
  <si>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</si>
  <si>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</si>
  <si>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</si>
  <si>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</si>
  <si>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</si>
  <si>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</si>
  <si>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</si>
  <si>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</si>
  <si>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</si>
  <si>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</si>
  <si>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</si>
  <si>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</si>
  <si>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</si>
  <si>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</si>
  <si>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</si>
  <si>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</si>
  <si>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</si>
  <si>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</si>
  <si>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</si>
  <si>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</si>
  <si>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</si>
  <si>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</si>
  <si>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</si>
  <si>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</si>
  <si>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</si>
  <si>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</si>
  <si>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</si>
  <si>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</si>
  <si>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</si>
  <si>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</si>
  <si>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</si>
  <si>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</si>
  <si>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</si>
  <si>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</si>
  <si>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</si>
  <si>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</si>
  <si>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</si>
  <si>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</si>
  <si>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</si>
  <si>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</si>
  <si>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</si>
  <si>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</si>
  <si>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</si>
  <si>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</si>
  <si>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</si>
  <si>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</si>
  <si>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</si>
  <si>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</si>
  <si>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</si>
  <si>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</si>
  <si>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</si>
  <si>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</si>
  <si>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</si>
  <si>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</si>
  <si>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</si>
  <si>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</si>
  <si>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</si>
  <si>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</si>
  <si>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</si>
  <si>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</si>
  <si>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</si>
  <si>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</si>
  <si>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</si>
  <si>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</si>
  <si>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</si>
  <si>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</si>
  <si>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</si>
  <si>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</si>
  <si>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</si>
  <si>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</si>
  <si>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</si>
  <si>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</si>
  <si>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</si>
  <si>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</si>
  <si>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</si>
  <si>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</si>
  <si>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</si>
  <si>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</si>
  <si>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</si>
  <si>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</si>
  <si>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</si>
  <si>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</si>
  <si>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</si>
  <si>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</si>
  <si>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</si>
  <si>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</si>
  <si>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</si>
  <si>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</si>
  <si>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</si>
  <si>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</si>
  <si>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</si>
  <si>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</si>
  <si>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</si>
  <si>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</si>
  <si>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</si>
  <si>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</si>
  <si>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</si>
  <si>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</si>
  <si>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</si>
  <si>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</si>
  <si>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</si>
  <si>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</si>
  <si>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</si>
  <si>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</si>
  <si>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</si>
  <si>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</si>
  <si>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</si>
  <si>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</si>
  <si>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</si>
  <si>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</si>
  <si>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</si>
  <si>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</si>
  <si>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</si>
  <si>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</si>
  <si>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</si>
  <si>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</si>
  <si>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</si>
  <si>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</si>
  <si>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</si>
  <si>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</si>
  <si>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</si>
  <si>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</si>
  <si>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</si>
  <si>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</si>
  <si>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</si>
  <si>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</si>
  <si>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</si>
  <si>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</si>
  <si>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</si>
  <si>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</si>
  <si>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</si>
  <si>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</si>
  <si>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</si>
  <si>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</si>
  <si>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</si>
  <si>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</si>
  <si>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</si>
  <si>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</si>
  <si>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</si>
  <si>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</si>
  <si>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</si>
  <si>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</si>
  <si>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</si>
  <si>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</si>
  <si>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</si>
  <si>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</si>
  <si>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</si>
  <si>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</si>
  <si>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</si>
  <si>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</si>
  <si>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</si>
  <si>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</si>
  <si>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</si>
  <si>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</si>
  <si>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</si>
  <si>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</si>
  <si>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</si>
  <si>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</si>
  <si>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</si>
  <si>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</si>
  <si>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</si>
  <si>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</si>
  <si>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</si>
  <si>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</si>
  <si>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</si>
  <si>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</si>
  <si>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</si>
  <si>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</si>
  <si>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</si>
  <si>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</si>
  <si>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</si>
  <si>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</si>
  <si>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</si>
  <si>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</si>
  <si>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</si>
  <si>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</si>
  <si>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</si>
  <si>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</si>
  <si>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</si>
  <si>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</si>
  <si>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</si>
  <si>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</si>
  <si>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</si>
  <si>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</si>
  <si>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</si>
  <si>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</si>
  <si>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</si>
  <si>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</si>
  <si>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</si>
  <si>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</si>
  <si>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</si>
  <si>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</si>
  <si>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</si>
  <si>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</si>
  <si>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</si>
  <si>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</si>
  <si>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</si>
  <si>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</si>
  <si>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</si>
  <si>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</si>
  <si>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</si>
  <si>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</si>
  <si>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</si>
  <si>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</si>
  <si>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</si>
  <si>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</si>
  <si>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</si>
  <si>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</si>
  <si>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</si>
  <si>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</si>
  <si>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</si>
  <si>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</si>
  <si>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</si>
  <si>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</si>
  <si>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</si>
  <si>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</si>
  <si>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</si>
  <si>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</si>
  <si>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</si>
  <si>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</si>
  <si>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</si>
  <si>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</si>
  <si>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</si>
  <si>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</si>
  <si>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</si>
  <si>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</si>
  <si>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</si>
  <si>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</si>
  <si>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</si>
  <si>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</si>
  <si>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</si>
  <si>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</si>
  <si>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</si>
  <si>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</si>
  <si>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</si>
  <si>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</si>
  <si>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</si>
  <si>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</si>
  <si>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</si>
  <si>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</si>
  <si>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</si>
  <si>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</si>
  <si>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</si>
  <si>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</si>
  <si>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</si>
  <si>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</si>
  <si>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</si>
  <si>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</si>
  <si>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</si>
  <si>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</si>
  <si>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</si>
  <si>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</si>
  <si>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</si>
  <si>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</si>
  <si>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</si>
  <si>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</si>
  <si>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</si>
  <si>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</si>
  <si>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</si>
  <si>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</si>
  <si>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</si>
  <si>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</si>
  <si>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</si>
  <si>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</si>
  <si>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</si>
  <si>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</si>
  <si>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</si>
  <si>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</si>
  <si>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</si>
  <si>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</si>
  <si>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</si>
  <si>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</si>
  <si>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</si>
  <si>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</si>
  <si>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</si>
  <si>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</si>
  <si>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</si>
  <si>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</si>
  <si>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</si>
  <si>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</si>
  <si>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</si>
  <si>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</si>
  <si>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</si>
  <si>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</si>
  <si>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</si>
  <si>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</si>
  <si>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</si>
  <si>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</si>
  <si>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</si>
  <si>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</si>
  <si>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</si>
  <si>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</si>
  <si>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</si>
  <si>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</si>
  <si>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</si>
  <si>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</si>
  <si>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</si>
  <si>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</si>
  <si>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</si>
  <si>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</si>
  <si>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</si>
  <si>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</si>
  <si>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</si>
  <si>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</si>
  <si>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</si>
  <si>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</si>
  <si>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</si>
  <si>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</si>
  <si>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</si>
  <si>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</si>
  <si>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</si>
  <si>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</si>
  <si>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</si>
  <si>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</si>
  <si>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</si>
  <si>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</si>
  <si>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</si>
  <si>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</si>
  <si>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</si>
  <si>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</si>
  <si>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</si>
  <si>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</si>
  <si>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</si>
  <si>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</si>
  <si>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</si>
  <si>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</si>
  <si>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</si>
  <si>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</si>
  <si>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</si>
  <si>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</si>
  <si>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</si>
  <si>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</si>
  <si>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</si>
  <si>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</si>
  <si>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</si>
  <si>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</si>
  <si>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</si>
  <si>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</si>
  <si>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</si>
  <si>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</si>
  <si>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</si>
  <si>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</si>
  <si>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</si>
  <si>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</si>
  <si>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</si>
  <si>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</si>
  <si>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</si>
  <si>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</si>
  <si>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</si>
  <si>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</si>
  <si>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</si>
  <si>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</si>
  <si>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</si>
  <si>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</si>
  <si>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</si>
  <si>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</si>
  <si>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</si>
  <si>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</si>
  <si>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</si>
  <si>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</si>
  <si>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</si>
  <si>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</si>
  <si>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</si>
  <si>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</si>
  <si>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</si>
  <si>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</si>
  <si>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</si>
  <si>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</si>
  <si>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</si>
  <si>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</si>
  <si>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</si>
  <si>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</si>
  <si>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</si>
  <si>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</si>
  <si>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</si>
  <si>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</si>
  <si>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</si>
  <si>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</si>
  <si>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</si>
  <si>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</si>
  <si>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</si>
  <si>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</si>
  <si>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</si>
  <si>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</si>
  <si>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</si>
  <si>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</si>
  <si>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</si>
  <si>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</si>
  <si>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</si>
  <si>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</si>
  <si>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</si>
  <si>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</si>
  <si>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</si>
  <si>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</si>
  <si>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</si>
  <si>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</si>
  <si>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</si>
  <si>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</si>
  <si>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</si>
  <si>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</si>
  <si>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</si>
  <si>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</si>
  <si>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</si>
  <si>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</si>
  <si>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</si>
  <si>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</si>
  <si>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</si>
  <si>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</si>
  <si>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</si>
  <si>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</si>
  <si>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</si>
  <si>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</si>
  <si>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</si>
  <si>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</si>
  <si>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</si>
  <si>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</si>
  <si>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</si>
  <si>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</si>
  <si>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</si>
  <si>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</si>
  <si>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</si>
  <si>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</si>
  <si>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</si>
  <si>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</si>
  <si>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</si>
  <si>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</si>
  <si>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</si>
  <si>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</si>
  <si>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</si>
  <si>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</si>
  <si>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</si>
  <si>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</si>
  <si>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</si>
  <si>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</si>
  <si>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</si>
  <si>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</si>
  <si>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</si>
  <si>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</si>
  <si>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</si>
  <si>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</si>
  <si>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</si>
  <si>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</si>
  <si>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</si>
  <si>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</si>
  <si>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</si>
  <si>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</si>
  <si>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</si>
  <si>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</si>
  <si>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</si>
  <si>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</si>
  <si>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</si>
  <si>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</si>
  <si>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</si>
  <si>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</si>
  <si>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</si>
  <si>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</si>
  <si>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</si>
  <si>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</si>
  <si>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</si>
  <si>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</si>
  <si>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</si>
  <si>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</si>
  <si>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</si>
  <si>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</si>
  <si>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</si>
  <si>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</si>
  <si>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</si>
  <si>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</si>
  <si>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</si>
  <si>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</si>
  <si>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</si>
  <si>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</si>
  <si>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</si>
  <si>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</si>
  <si>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</si>
  <si>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</si>
  <si>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</si>
  <si>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</si>
  <si>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</si>
  <si>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</si>
  <si>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</si>
  <si>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</si>
  <si>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</si>
  <si>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</si>
  <si>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</si>
  <si>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</si>
  <si>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</si>
  <si>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</si>
  <si>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</si>
  <si>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</si>
  <si>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</si>
  <si>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</si>
  <si>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</si>
  <si>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</si>
  <si>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</si>
  <si>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</si>
  <si>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</si>
  <si>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</si>
  <si>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</si>
  <si>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</si>
  <si>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</si>
  <si>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</si>
  <si>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</si>
  <si>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</si>
  <si>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</si>
  <si>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</si>
  <si>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</si>
  <si>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</si>
  <si>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</si>
  <si>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</si>
  <si>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</si>
  <si>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</si>
  <si>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</si>
  <si>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</si>
  <si>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</si>
  <si>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</si>
  <si>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</si>
  <si>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</si>
  <si>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</si>
  <si>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</si>
  <si>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</si>
  <si>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</si>
  <si>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</si>
  <si>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</si>
  <si>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</si>
  <si>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</si>
  <si>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</si>
  <si>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</si>
  <si>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</si>
  <si>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</si>
  <si>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</si>
  <si>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</si>
  <si>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</si>
  <si>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</si>
  <si>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</si>
  <si>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</si>
  <si>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</si>
  <si>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</si>
  <si>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</si>
  <si>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</si>
  <si>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</si>
  <si>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</si>
  <si>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</si>
  <si>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</si>
  <si>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</si>
  <si>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</si>
  <si>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</si>
  <si>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</si>
  <si>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</si>
  <si>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</si>
  <si>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</si>
  <si>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</si>
  <si>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</si>
  <si>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</si>
  <si>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</si>
  <si>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</si>
  <si>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</si>
  <si>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</si>
  <si>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</si>
  <si>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</si>
  <si>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</si>
  <si>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</si>
  <si>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</si>
  <si>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</si>
  <si>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</si>
  <si>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</si>
  <si>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</si>
  <si>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</si>
  <si>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</si>
  <si>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</si>
  <si>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</si>
  <si>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</si>
  <si>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</si>
  <si>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</si>
  <si>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</si>
  <si>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</si>
  <si>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</si>
  <si>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</si>
  <si>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</si>
  <si>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</si>
  <si>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</si>
  <si>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</si>
  <si>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</si>
  <si>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</si>
  <si>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</si>
  <si>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</si>
  <si>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</si>
  <si>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</si>
  <si>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</si>
  <si>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</si>
  <si>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</si>
  <si>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</si>
  <si>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</si>
  <si>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</si>
  <si>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</si>
  <si>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</si>
  <si>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</si>
  <si>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</si>
  <si>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</si>
  <si>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</si>
  <si>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</si>
  <si>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</si>
  <si>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</si>
  <si>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</si>
  <si>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</si>
  <si>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</si>
  <si>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</si>
  <si>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</si>
  <si>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</si>
  <si>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</si>
  <si>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</si>
  <si>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</si>
  <si>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</si>
  <si>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</si>
  <si>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</si>
  <si>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</si>
  <si>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</si>
  <si>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</si>
  <si>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</si>
  <si>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</si>
  <si>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</si>
  <si>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</si>
  <si>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</si>
  <si>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</si>
  <si>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</si>
  <si>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</si>
  <si>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</si>
  <si>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</si>
  <si>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</si>
  <si>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</si>
  <si>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</si>
  <si>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</si>
  <si>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</si>
  <si>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</si>
  <si>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</si>
  <si>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</si>
  <si>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</si>
  <si>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</si>
  <si>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</si>
  <si>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</si>
  <si>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</si>
  <si>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</si>
  <si>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</si>
  <si>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</si>
  <si>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</si>
  <si>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</si>
  <si>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</si>
  <si>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</si>
  <si>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</si>
  <si>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</si>
  <si>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</si>
  <si>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</si>
  <si>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</si>
  <si>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</si>
  <si>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</si>
  <si>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</si>
  <si>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</si>
  <si>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</si>
  <si>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</si>
  <si>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</si>
  <si>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</si>
  <si>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</si>
  <si>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</si>
  <si>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</si>
  <si>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</si>
  <si>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</si>
  <si>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</si>
  <si>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</si>
  <si>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</si>
  <si>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</si>
  <si>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</si>
  <si>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</si>
  <si>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</si>
  <si>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</si>
  <si>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</si>
  <si>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</si>
  <si>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</si>
  <si>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</si>
  <si>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</si>
  <si>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</si>
  <si>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</si>
  <si>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</si>
  <si>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</si>
  <si>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</si>
  <si>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</si>
  <si>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</si>
  <si>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</si>
  <si>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</si>
  <si>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</si>
  <si>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</si>
  <si>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</si>
  <si>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</si>
  <si>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</si>
  <si>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</si>
  <si>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</si>
  <si>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</si>
  <si>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</si>
  <si>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</si>
  <si>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</si>
  <si>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</si>
  <si>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</si>
  <si>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</si>
  <si>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</si>
  <si>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</si>
  <si>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</si>
  <si>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</si>
  <si>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</si>
  <si>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</si>
  <si>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</si>
  <si>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</si>
  <si>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</si>
  <si>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</si>
  <si>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</si>
  <si>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</si>
  <si>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</si>
  <si>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</si>
  <si>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</si>
  <si>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</si>
  <si>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</si>
  <si>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</si>
  <si>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</si>
  <si>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</si>
  <si>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</si>
  <si>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</si>
  <si>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</si>
  <si>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</si>
  <si>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</si>
  <si>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</si>
  <si>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</si>
  <si>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</si>
  <si>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</si>
  <si>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</si>
  <si>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</si>
  <si>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</si>
  <si>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</si>
  <si>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</si>
  <si>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</si>
  <si>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</si>
  <si>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</si>
  <si>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</si>
  <si>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</si>
  <si>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</si>
  <si>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</si>
  <si>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</si>
  <si>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</si>
  <si>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</si>
  <si>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</si>
  <si>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</si>
  <si>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</si>
  <si>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</si>
  <si>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</si>
  <si>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</si>
  <si>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</si>
  <si>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</si>
  <si>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</si>
  <si>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</si>
  <si>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</si>
  <si>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</si>
  <si>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</si>
  <si>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</si>
  <si>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</si>
  <si>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</si>
  <si>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</si>
  <si>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</si>
  <si>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</si>
  <si>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</si>
  <si>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</si>
  <si>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</si>
  <si>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</si>
  <si>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</si>
  <si>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</si>
  <si>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</si>
  <si>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</si>
  <si>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</si>
  <si>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</si>
  <si>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</si>
  <si>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</si>
  <si>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</si>
  <si>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</si>
  <si>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</si>
  <si>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</si>
  <si>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</si>
  <si>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</si>
  <si>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</si>
  <si>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</si>
  <si>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</si>
  <si>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</si>
  <si>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</si>
  <si>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</si>
  <si>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</si>
  <si>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</si>
  <si>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</si>
  <si>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</si>
  <si>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</si>
  <si>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</si>
  <si>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</si>
  <si>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</si>
  <si>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</si>
  <si>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</si>
  <si>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</si>
  <si>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</si>
  <si>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</si>
  <si>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</si>
  <si>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</si>
  <si>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</si>
  <si>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</si>
  <si>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</si>
  <si>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</si>
  <si>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</si>
  <si>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</si>
  <si>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</si>
  <si>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</si>
  <si>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</si>
  <si>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</si>
  <si>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</si>
  <si>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</si>
  <si>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</si>
  <si>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</si>
  <si>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</si>
  <si>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</si>
  <si>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</si>
  <si>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</si>
  <si>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</si>
  <si>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</si>
  <si>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</si>
  <si>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</si>
  <si>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</si>
  <si>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</si>
  <si>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</si>
  <si>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</si>
  <si>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</si>
  <si>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</si>
  <si>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</si>
  <si>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</si>
  <si>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</si>
  <si>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</si>
  <si>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</si>
  <si>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</si>
  <si>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</si>
  <si>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</si>
  <si>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</si>
  <si>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</si>
  <si>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</si>
  <si>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</si>
  <si>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</si>
  <si>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</si>
  <si>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</si>
  <si>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</si>
  <si>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</si>
  <si>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</si>
  <si>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</si>
  <si>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</si>
  <si>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</si>
  <si>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</si>
  <si>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</si>
  <si>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</si>
  <si>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</si>
  <si>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</si>
  <si>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</si>
  <si>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</si>
  <si>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</si>
  <si>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</si>
  <si>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</si>
  <si>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</si>
  <si>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</si>
  <si>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</si>
  <si>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</si>
  <si>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</si>
  <si>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</si>
  <si>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</si>
  <si>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</si>
  <si>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</si>
  <si>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</si>
  <si>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</si>
  <si>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</si>
  <si>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</si>
  <si>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</si>
  <si>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</si>
  <si>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</si>
  <si>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</si>
  <si>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</si>
  <si>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</si>
  <si>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</si>
  <si>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</si>
  <si>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</si>
  <si>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</si>
  <si>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</si>
  <si>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</si>
  <si>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</si>
  <si>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</si>
  <si>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</si>
  <si>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</si>
  <si>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</si>
  <si>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</si>
  <si>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</si>
  <si>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</si>
  <si>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</si>
  <si>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</si>
  <si>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</si>
  <si>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</si>
  <si>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</si>
  <si>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</si>
  <si>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</si>
  <si>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</si>
  <si>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</si>
  <si>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</si>
  <si>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</si>
  <si>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</si>
  <si>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</si>
  <si>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</si>
  <si>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</si>
  <si>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</si>
  <si>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</si>
  <si>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</si>
  <si>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</si>
  <si>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</si>
  <si>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</si>
  <si>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</si>
  <si>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</si>
  <si>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</si>
  <si>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</si>
  <si>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</si>
  <si>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</si>
  <si>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</si>
  <si>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</si>
  <si>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</si>
  <si>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</si>
  <si>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</si>
  <si>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</si>
  <si>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</si>
  <si>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</si>
  <si>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</si>
  <si>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</si>
  <si>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</si>
  <si>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</si>
  <si>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</si>
  <si>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</si>
  <si>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</si>
  <si>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</si>
  <si>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</si>
  <si>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</si>
  <si>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</si>
  <si>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</si>
  <si>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</si>
  <si>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</si>
  <si>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</si>
  <si>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</si>
  <si>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</si>
  <si>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</si>
  <si>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</si>
  <si>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</si>
  <si>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</si>
  <si>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</si>
  <si>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</si>
  <si>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</si>
  <si>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</si>
  <si>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</si>
  <si>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</si>
  <si>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</si>
  <si>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</si>
  <si>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</si>
  <si>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</si>
  <si>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</si>
  <si>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</si>
  <si>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</si>
  <si>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</si>
  <si>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</si>
  <si>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</si>
  <si>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</si>
  <si>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</si>
  <si>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</si>
  <si>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</si>
  <si>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</si>
  <si>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</si>
  <si>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</si>
  <si>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</si>
  <si>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</si>
  <si>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</si>
  <si>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</si>
  <si>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</si>
  <si>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</si>
  <si>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</si>
  <si>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</si>
  <si>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</si>
  <si>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</si>
  <si>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</si>
  <si>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</si>
  <si>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</si>
  <si>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</si>
  <si>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</si>
  <si>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</si>
  <si>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</si>
  <si>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</si>
  <si>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</si>
  <si>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</si>
  <si>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</si>
  <si>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</si>
  <si>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</si>
  <si>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</si>
  <si>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</si>
  <si>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</si>
  <si>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</si>
  <si>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</si>
  <si>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</si>
  <si>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</si>
  <si>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</si>
  <si>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</si>
  <si>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</si>
  <si>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</si>
  <si>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</si>
  <si>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</si>
  <si>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</si>
  <si>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</si>
  <si>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</si>
  <si>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</si>
  <si>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</si>
  <si>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</si>
  <si>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</si>
  <si>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</si>
  <si>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</si>
  <si>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</si>
  <si>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</si>
  <si>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</si>
  <si>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</si>
  <si>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</si>
  <si>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</si>
  <si>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</si>
  <si>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</si>
  <si>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</si>
  <si>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</si>
  <si>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</si>
  <si>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</si>
  <si>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</si>
  <si>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</si>
  <si>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</si>
  <si>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</si>
  <si>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</si>
  <si>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</si>
  <si>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</si>
  <si>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</si>
  <si>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</si>
  <si>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</si>
  <si>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</si>
  <si>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</si>
  <si>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</si>
  <si>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</si>
  <si>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</si>
  <si>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</si>
  <si>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</si>
  <si>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</si>
  <si>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</si>
  <si>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</si>
  <si>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</si>
  <si>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</si>
  <si>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</si>
  <si>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</si>
  <si>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</si>
  <si>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</si>
  <si>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</si>
  <si>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</si>
  <si>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</si>
  <si>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</si>
  <si>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</si>
  <si>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</si>
  <si>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</si>
  <si>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</si>
  <si>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</si>
  <si>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</si>
  <si>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</si>
  <si>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</si>
  <si>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</si>
  <si>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</si>
  <si>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</si>
  <si>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</si>
  <si>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</si>
  <si>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</si>
  <si>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</si>
  <si>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</si>
  <si>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</si>
  <si>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</si>
  <si>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</si>
  <si>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</si>
  <si>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</si>
  <si>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</si>
  <si>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</si>
  <si>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</si>
  <si>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</si>
  <si>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</si>
  <si>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</si>
  <si>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</si>
  <si>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</si>
  <si>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</si>
  <si>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</si>
  <si>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</si>
  <si>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</si>
  <si>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</si>
  <si>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</si>
  <si>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</si>
  <si>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</si>
  <si>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</si>
  <si>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</si>
  <si>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</si>
  <si>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</si>
  <si>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</si>
  <si>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</si>
  <si>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</si>
  <si>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</si>
  <si>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</si>
  <si>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</si>
  <si>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</si>
  <si>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</si>
  <si>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</si>
  <si>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</si>
  <si>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</si>
  <si>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</si>
  <si>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</si>
  <si>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</si>
  <si>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</si>
  <si>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</si>
  <si>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</si>
  <si>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</si>
  <si>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</si>
  <si>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</si>
  <si>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</si>
  <si>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</si>
  <si>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</si>
  <si>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</si>
  <si>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</si>
  <si>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</si>
  <si>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</si>
  <si>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</si>
  <si>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</si>
  <si>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</si>
  <si>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</si>
  <si>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</si>
  <si>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</si>
  <si>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</si>
  <si>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</si>
  <si>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</si>
  <si>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</si>
  <si>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</si>
  <si>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</si>
  <si>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</si>
  <si>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</si>
  <si>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</si>
  <si>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</si>
  <si>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</si>
  <si>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</si>
  <si>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</si>
  <si>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</si>
  <si>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</si>
  <si>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</si>
  <si>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</si>
  <si>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</si>
  <si>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</si>
  <si>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</si>
  <si>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</si>
  <si>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</si>
  <si>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</si>
  <si>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</si>
  <si>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</si>
  <si>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</si>
  <si>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</si>
  <si>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</si>
  <si>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</si>
  <si>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</si>
  <si>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</si>
  <si>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</si>
  <si>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</si>
  <si>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</si>
  <si>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</si>
  <si>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</si>
  <si>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</si>
  <si>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</si>
  <si>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</si>
  <si>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</si>
  <si>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</si>
  <si>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</si>
  <si>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</si>
  <si>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</si>
  <si>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</si>
  <si>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</si>
  <si>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</si>
  <si>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</si>
  <si>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</si>
  <si>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</si>
  <si>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</si>
  <si>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</si>
  <si>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</si>
  <si>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</si>
  <si>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</si>
  <si>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</si>
  <si>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</si>
  <si>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</si>
  <si>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</si>
  <si>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</si>
  <si>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</si>
  <si>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</si>
  <si>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</si>
  <si>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</si>
  <si>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</si>
  <si>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</si>
  <si>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</si>
  <si>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</si>
  <si>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</si>
  <si>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</si>
  <si>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</si>
  <si>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</si>
  <si>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</si>
  <si>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</si>
  <si>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</si>
  <si>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</si>
  <si>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</si>
  <si>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</si>
  <si>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</si>
  <si>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</si>
  <si>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</si>
  <si>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</si>
  <si>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</si>
  <si>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</si>
  <si>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</si>
  <si>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</si>
  <si>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</si>
  <si>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</si>
  <si>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</si>
  <si>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</si>
  <si>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</si>
  <si>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</si>
  <si>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</si>
  <si>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</si>
  <si>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</si>
  <si>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</si>
  <si>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</si>
  <si>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</si>
  <si>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</si>
  <si>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</si>
  <si>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</si>
  <si>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</si>
  <si>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</si>
  <si>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</si>
  <si>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</si>
  <si>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</si>
  <si>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</si>
  <si>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</si>
  <si>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</si>
  <si>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</si>
  <si>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</si>
  <si>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</si>
  <si>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</si>
  <si>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</si>
  <si>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</si>
  <si>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</si>
  <si>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</si>
  <si>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</si>
  <si>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</si>
  <si>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</si>
  <si>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</si>
  <si>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</si>
  <si>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</si>
  <si>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</si>
  <si>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</si>
  <si>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</si>
  <si>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</si>
  <si>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</si>
  <si>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</si>
  <si>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</si>
  <si>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</si>
  <si>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</si>
  <si>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</si>
  <si>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</si>
  <si>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</si>
  <si>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</si>
  <si>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</si>
  <si>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</si>
  <si>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</si>
  <si>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</si>
  <si>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</si>
  <si>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</si>
  <si>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</si>
  <si>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</si>
  <si>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</si>
  <si>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</si>
  <si>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</si>
  <si>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</si>
  <si>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</si>
  <si>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</si>
  <si>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</si>
  <si>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</si>
  <si>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</si>
  <si>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</si>
  <si>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</si>
  <si>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</si>
  <si>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</si>
  <si>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</si>
  <si>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</si>
  <si>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</si>
  <si>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</si>
  <si>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</si>
  <si>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</si>
  <si>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</si>
  <si>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</si>
  <si>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</si>
  <si>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</si>
  <si>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</si>
  <si>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</si>
  <si>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</si>
  <si>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</si>
  <si>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</si>
  <si>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</si>
  <si>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</si>
  <si>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</si>
  <si>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</si>
  <si>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</si>
  <si>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</si>
  <si>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</si>
  <si>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</si>
  <si>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</si>
  <si>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</si>
  <si>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</si>
  <si>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</si>
  <si>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</si>
  <si>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</si>
  <si>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</si>
  <si>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</si>
  <si>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</si>
  <si>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</si>
  <si>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</si>
  <si>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</si>
  <si>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</si>
  <si>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</si>
  <si>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</si>
  <si>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</si>
  <si>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</si>
  <si>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</si>
  <si>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</si>
  <si>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</si>
  <si>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</si>
  <si>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</si>
  <si>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</si>
  <si>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</si>
  <si>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</si>
  <si>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</si>
  <si>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</si>
  <si>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</si>
  <si>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</si>
  <si>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</si>
  <si>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</si>
  <si>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</si>
  <si>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</si>
  <si>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</si>
  <si>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</si>
  <si>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</si>
  <si>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</si>
  <si>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</si>
  <si>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</si>
  <si>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</si>
  <si>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</si>
  <si>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</si>
  <si>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</si>
  <si>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</si>
  <si>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</si>
  <si>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</si>
  <si>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</si>
  <si>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</si>
  <si>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</si>
  <si>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</si>
  <si>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</si>
  <si>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</si>
  <si>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</si>
  <si>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</si>
  <si>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</si>
  <si>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</si>
  <si>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</si>
  <si>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</si>
  <si>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</si>
  <si>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</si>
  <si>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</si>
  <si>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</si>
  <si>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</si>
  <si>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</si>
  <si>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</si>
  <si>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</si>
  <si>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</si>
  <si>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</si>
  <si>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</si>
  <si>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</si>
  <si>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</si>
  <si>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</si>
  <si>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</si>
  <si>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</si>
  <si>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</si>
  <si>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</si>
  <si>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</si>
  <si>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</si>
  <si>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</si>
  <si>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</si>
  <si>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</si>
  <si>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</si>
  <si>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</si>
  <si>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</si>
  <si>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</si>
  <si>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</si>
  <si>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</si>
  <si>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</si>
  <si>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</si>
  <si>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</si>
  <si>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</si>
  <si>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</si>
  <si>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</si>
  <si>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</si>
  <si>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</si>
  <si>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</si>
  <si>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</si>
  <si>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</si>
  <si>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</si>
  <si>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</si>
  <si>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</si>
  <si>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</si>
  <si>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</si>
  <si>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</si>
  <si>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</si>
  <si>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</si>
  <si>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</si>
  <si>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</si>
  <si>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</si>
  <si>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</si>
  <si>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</si>
  <si>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</si>
  <si>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</si>
  <si>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</si>
  <si>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</si>
  <si>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</si>
  <si>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</si>
  <si>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</si>
  <si>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</si>
  <si>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</si>
  <si>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</si>
  <si>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</si>
  <si>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</si>
  <si>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</si>
  <si>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</si>
  <si>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</si>
  <si>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</si>
  <si>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</si>
  <si>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</si>
  <si>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</si>
  <si>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</si>
  <si>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</si>
  <si>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</si>
  <si>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</si>
  <si>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</si>
  <si>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</si>
  <si>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</si>
  <si>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</si>
  <si>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</si>
  <si>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</si>
  <si>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</si>
  <si>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</si>
  <si>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</si>
  <si>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</si>
  <si>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</si>
  <si>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</si>
  <si>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</si>
  <si>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</si>
  <si>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</si>
  <si>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</si>
  <si>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</si>
  <si>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</si>
  <si>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</si>
  <si>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</si>
  <si>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</si>
  <si>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</si>
  <si>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</si>
  <si>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</si>
  <si>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</si>
  <si>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</si>
  <si>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</si>
  <si>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</si>
  <si>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</si>
  <si>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</si>
  <si>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</si>
  <si>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</si>
  <si>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</si>
  <si>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</si>
  <si>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</si>
  <si>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</si>
  <si>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</si>
  <si>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</si>
  <si>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</si>
  <si>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</si>
  <si>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</si>
  <si>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</si>
  <si>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</si>
  <si>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</si>
  <si>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</si>
  <si>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</si>
  <si>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</si>
  <si>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</si>
  <si>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</si>
  <si>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</si>
  <si>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</si>
  <si>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</si>
  <si>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</si>
  <si>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</si>
  <si>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</si>
  <si>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</si>
  <si>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</si>
  <si>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</si>
  <si>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</si>
  <si>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</si>
  <si>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</si>
  <si>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</si>
  <si>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</si>
  <si>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</si>
  <si>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</si>
  <si>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</si>
  <si>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</si>
  <si>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</si>
  <si>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</si>
  <si>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</si>
  <si>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</si>
  <si>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</si>
  <si>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</si>
  <si>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</si>
  <si>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</si>
  <si>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</si>
  <si>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</si>
  <si>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</si>
  <si>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</si>
  <si>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</si>
  <si>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</si>
  <si>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</si>
  <si>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</si>
  <si>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</si>
  <si>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</si>
  <si>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</si>
  <si>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</si>
  <si>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</si>
  <si>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</si>
  <si>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</si>
  <si>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</si>
  <si>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</si>
  <si>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</si>
  <si>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</si>
  <si>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</si>
  <si>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</si>
  <si>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</si>
  <si>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</si>
  <si>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</si>
  <si>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</si>
  <si>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</si>
  <si>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</si>
  <si>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</si>
  <si>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</si>
  <si>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</si>
  <si>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</si>
  <si>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</si>
  <si>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</si>
  <si>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</si>
  <si>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</si>
  <si>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</si>
  <si>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</si>
  <si>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</si>
  <si>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</si>
  <si>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</si>
  <si>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</si>
  <si>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</si>
  <si>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</si>
  <si>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</si>
  <si>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</si>
  <si>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</si>
  <si>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</si>
  <si>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</si>
  <si>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</si>
  <si>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</si>
  <si>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</si>
  <si>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</si>
  <si>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</si>
  <si>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</si>
  <si>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</si>
  <si>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</si>
  <si>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</si>
  <si>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</si>
  <si>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</si>
  <si>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</si>
  <si>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</si>
  <si>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</si>
  <si>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</si>
  <si>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</si>
  <si>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</si>
  <si>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</si>
  <si>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</si>
  <si>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</si>
  <si>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</si>
  <si>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</si>
  <si>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</si>
  <si>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</si>
  <si>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</si>
  <si>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</si>
  <si>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</si>
  <si>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</si>
  <si>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</si>
  <si>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</si>
  <si>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</si>
  <si>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</si>
  <si>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</si>
  <si>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</si>
  <si>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</si>
  <si>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</si>
  <si>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</si>
  <si>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</si>
  <si>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</si>
  <si>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</si>
  <si>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</si>
  <si>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</si>
  <si>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</si>
  <si>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</si>
  <si>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</si>
  <si>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</si>
  <si>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</si>
  <si>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</si>
  <si>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</si>
  <si>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</si>
  <si>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</si>
  <si>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</si>
  <si>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</si>
  <si>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</si>
  <si>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</si>
  <si>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</si>
  <si>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</si>
  <si>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</si>
  <si>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</si>
  <si>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</si>
  <si>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</si>
  <si>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</si>
  <si>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</si>
  <si>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</si>
  <si>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</si>
  <si>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</si>
  <si>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</si>
  <si>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</si>
  <si>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</si>
  <si>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</si>
  <si>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</si>
  <si>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</si>
  <si>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</si>
  <si>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</si>
  <si>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</si>
  <si>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</si>
  <si>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</si>
  <si>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</si>
  <si>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</si>
  <si>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</si>
  <si>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</si>
  <si>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</si>
  <si>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</si>
  <si>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</si>
  <si>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</si>
  <si>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</si>
  <si>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</si>
  <si>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</si>
  <si>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</si>
  <si>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</si>
  <si>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</si>
  <si>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</si>
  <si>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</si>
  <si>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</si>
  <si>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</si>
  <si>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</si>
  <si>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</si>
  <si>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</si>
  <si>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</si>
  <si>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</si>
  <si>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</si>
  <si>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</si>
  <si>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</si>
  <si>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</si>
  <si>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</si>
  <si>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</si>
  <si>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</si>
  <si>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</si>
  <si>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</si>
  <si>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</si>
  <si>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</si>
  <si>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</si>
  <si>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</si>
  <si>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</si>
  <si>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</si>
  <si>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</si>
  <si>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</si>
  <si>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</si>
  <si>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</si>
  <si>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</si>
  <si>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</si>
  <si>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</si>
  <si>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</si>
  <si>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</si>
  <si>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</si>
  <si>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</si>
  <si>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</si>
  <si>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</si>
  <si>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</si>
  <si>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</si>
  <si>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</si>
  <si>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</si>
  <si>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</si>
  <si>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</si>
  <si>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</si>
  <si>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</si>
  <si>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</si>
  <si>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</si>
  <si>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</si>
  <si>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</si>
  <si>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</si>
  <si>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</si>
  <si>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</si>
  <si>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</si>
  <si>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</si>
  <si>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</si>
  <si>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</si>
  <si>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</si>
  <si>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</si>
  <si>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</si>
  <si>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</si>
  <si>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</si>
  <si>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</si>
  <si>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</si>
  <si>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</si>
  <si>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</si>
  <si>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</si>
  <si>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</si>
  <si>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</si>
  <si>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</si>
  <si>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</si>
  <si>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</si>
  <si>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</si>
  <si>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</si>
  <si>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</si>
  <si>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</si>
  <si>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</si>
  <si>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</si>
  <si>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</si>
  <si>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</si>
  <si>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</si>
  <si>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</si>
  <si>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</si>
  <si>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</si>
  <si>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</si>
  <si>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</si>
  <si>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</si>
  <si>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</si>
  <si>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</si>
  <si>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</si>
  <si>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</si>
  <si>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</si>
  <si>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</si>
  <si>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</si>
  <si>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</si>
  <si>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</si>
  <si>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</si>
  <si>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</si>
  <si>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</si>
  <si>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</si>
  <si>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</si>
  <si>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</si>
  <si>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</si>
  <si>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</si>
  <si>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</si>
  <si>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</si>
  <si>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</si>
  <si>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</si>
  <si>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</si>
  <si>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</si>
  <si>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</si>
  <si>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</si>
  <si>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</si>
  <si>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</si>
  <si>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</si>
  <si>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</si>
  <si>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</si>
  <si>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</si>
  <si>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</si>
  <si>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</si>
  <si>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</si>
  <si>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</si>
  <si>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</si>
  <si>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</si>
  <si>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</si>
  <si>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</si>
  <si>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</si>
  <si>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</si>
  <si>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</si>
  <si>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</si>
  <si>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</si>
  <si>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</si>
  <si>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</si>
  <si>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</si>
  <si>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</si>
  <si>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</si>
  <si>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</si>
  <si>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</si>
  <si>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</si>
  <si>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</si>
  <si>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</si>
  <si>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</si>
  <si>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</si>
  <si>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</si>
  <si>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</si>
  <si>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</si>
  <si>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</si>
  <si>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</si>
  <si>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</si>
  <si>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</si>
  <si>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</si>
  <si>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</si>
  <si>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</si>
  <si>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</si>
  <si>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</si>
  <si>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</si>
  <si>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</si>
  <si>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</si>
  <si>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</si>
  <si>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</si>
  <si>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</si>
  <si>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</si>
  <si>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</si>
  <si>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</si>
  <si>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</si>
  <si>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</si>
  <si>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</si>
  <si>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</si>
  <si>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</si>
  <si>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</si>
  <si>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</si>
  <si>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</si>
  <si>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</si>
  <si>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</si>
  <si>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</si>
  <si>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</si>
  <si>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</si>
  <si>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</si>
  <si>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</si>
  <si>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</si>
  <si>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</si>
  <si>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</si>
  <si>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</si>
  <si>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</si>
  <si>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</si>
  <si>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</si>
  <si>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</si>
  <si>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</si>
  <si>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</si>
  <si>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</si>
  <si>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</si>
  <si>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</si>
  <si>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</si>
  <si>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</si>
  <si>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</si>
  <si>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</si>
  <si>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</si>
  <si>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</si>
  <si>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</si>
  <si>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</si>
  <si>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</si>
  <si>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</si>
  <si>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</si>
  <si>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</si>
  <si>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</si>
  <si>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</si>
  <si>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</si>
  <si>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</si>
  <si>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</si>
  <si>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</si>
  <si>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</si>
  <si>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</si>
  <si>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</si>
  <si>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</si>
  <si>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</si>
  <si>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</si>
  <si>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</si>
  <si>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</si>
  <si>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</si>
  <si>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</si>
  <si>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</si>
  <si>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</si>
  <si>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</si>
  <si>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</si>
  <si>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</si>
  <si>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</si>
  <si>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</si>
  <si>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</si>
  <si>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</si>
  <si>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</si>
  <si>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</si>
  <si>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</si>
  <si>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</si>
  <si>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</si>
  <si>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</si>
  <si>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</si>
  <si>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</si>
  <si>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</si>
  <si>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</si>
  <si>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</si>
  <si>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</si>
  <si>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</si>
  <si>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</si>
  <si>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</si>
  <si>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</si>
  <si>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</si>
  <si>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</si>
  <si>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</si>
  <si>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</si>
  <si>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</si>
  <si>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</si>
  <si>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</si>
  <si>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</si>
  <si>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</si>
  <si>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</si>
  <si>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</si>
  <si>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</si>
  <si>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</si>
  <si>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</si>
  <si>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</si>
  <si>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</si>
  <si>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</si>
  <si>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</si>
  <si>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</si>
  <si>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</si>
  <si>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</si>
  <si>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</si>
  <si>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</si>
  <si>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</si>
  <si>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</si>
  <si>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</si>
  <si>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</si>
  <si>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</si>
  <si>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</si>
  <si>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</si>
  <si>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</si>
  <si>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</si>
  <si>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</si>
  <si>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</si>
  <si>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</si>
  <si>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</si>
  <si>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</si>
  <si>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</si>
  <si>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</si>
  <si>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</si>
  <si>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</si>
  <si>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</si>
  <si>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</si>
  <si>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</si>
  <si>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</si>
  <si>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</si>
  <si>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</si>
  <si>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</si>
  <si>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</si>
  <si>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</si>
  <si>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</si>
  <si>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</si>
  <si>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</si>
  <si>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</si>
  <si>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</si>
  <si>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</si>
  <si>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</si>
  <si>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</si>
  <si>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</si>
  <si>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</si>
  <si>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</si>
  <si>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</si>
  <si>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</si>
  <si>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</si>
  <si>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</si>
  <si>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</si>
  <si>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</si>
  <si>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</si>
  <si>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</si>
  <si>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</si>
  <si>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</si>
  <si>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</si>
  <si>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</si>
  <si>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</si>
  <si>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</si>
  <si>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</si>
  <si>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</si>
  <si>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</si>
  <si>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</si>
  <si>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</si>
  <si>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</si>
  <si>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</si>
  <si>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</si>
  <si>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</si>
  <si>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</si>
  <si>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</si>
  <si>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</si>
  <si>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</si>
  <si>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</si>
  <si>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</si>
  <si>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</si>
  <si>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</si>
  <si>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</si>
  <si>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</si>
  <si>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</si>
  <si>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</si>
  <si>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</si>
  <si>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</si>
  <si>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</si>
  <si>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</si>
  <si>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</si>
  <si>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</si>
  <si>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</si>
  <si>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</si>
  <si>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</si>
  <si>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</si>
  <si>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</si>
  <si>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</si>
  <si>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</si>
  <si>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</si>
  <si>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</si>
  <si>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</si>
  <si>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</si>
  <si>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</si>
  <si>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</si>
  <si>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</si>
  <si>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</si>
  <si>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</si>
  <si>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</si>
  <si>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</si>
  <si>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</si>
  <si>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</si>
  <si>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</si>
  <si>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</si>
  <si>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</si>
  <si>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</si>
  <si>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</si>
  <si>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</si>
  <si>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</si>
  <si>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</si>
  <si>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</si>
  <si>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</si>
  <si>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</si>
  <si>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</si>
  <si>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</si>
  <si>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</si>
  <si>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</si>
  <si>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</si>
  <si>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</si>
  <si>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</si>
  <si>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</si>
  <si>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</si>
  <si>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</si>
  <si>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</si>
  <si>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</si>
  <si>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</si>
  <si>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</si>
  <si>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</si>
  <si>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</si>
  <si>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</si>
  <si>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</si>
  <si>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</si>
  <si>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</si>
  <si>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</si>
  <si>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</si>
  <si>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</si>
  <si>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</si>
  <si>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</si>
  <si>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</si>
  <si>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</si>
  <si>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</si>
  <si>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</si>
  <si>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</si>
  <si>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</si>
  <si>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</si>
  <si>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</si>
  <si>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</si>
  <si>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</si>
  <si>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</si>
  <si>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</si>
  <si>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</si>
  <si>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</si>
  <si>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</si>
  <si>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</si>
  <si>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</si>
  <si>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</si>
  <si>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</si>
  <si>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</si>
  <si>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</si>
  <si>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</si>
  <si>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</si>
  <si>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</si>
  <si>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</si>
  <si>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</si>
  <si>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</si>
  <si>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</si>
  <si>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</si>
  <si>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</si>
  <si>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</si>
  <si>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</si>
  <si>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</si>
  <si>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</si>
  <si>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</si>
  <si>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</si>
  <si>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</si>
  <si>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</si>
  <si>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</si>
  <si>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</si>
  <si>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</si>
  <si>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</si>
  <si>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</si>
  <si>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</si>
  <si>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</si>
  <si>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</si>
  <si>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</si>
  <si>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</si>
  <si>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</si>
  <si>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</si>
  <si>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</si>
  <si>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</si>
  <si>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</si>
  <si>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</si>
  <si>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</si>
  <si>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</si>
  <si>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</si>
  <si>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</si>
  <si>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</si>
  <si>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</si>
  <si>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</si>
  <si>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</si>
  <si>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</si>
  <si>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</si>
  <si>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</si>
  <si>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</si>
  <si>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</si>
  <si>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</si>
  <si>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</si>
  <si>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</si>
  <si>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</si>
  <si>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</si>
  <si>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</si>
  <si>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</si>
  <si>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</si>
  <si>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</si>
  <si>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</si>
  <si>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</si>
  <si>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</si>
  <si>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</si>
  <si>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</si>
  <si>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</si>
  <si>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</si>
  <si>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</si>
  <si>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</si>
  <si>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</si>
  <si>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</si>
  <si>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</si>
  <si>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</si>
  <si>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</si>
  <si>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</si>
  <si>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</si>
  <si>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</si>
  <si>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</si>
  <si>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</si>
  <si>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</si>
  <si>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</si>
  <si>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</si>
  <si>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</si>
  <si>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</si>
  <si>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</si>
  <si>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</si>
  <si>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</si>
  <si>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</si>
  <si>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</si>
  <si>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</si>
  <si>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</si>
  <si>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</si>
  <si>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</si>
  <si>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</si>
  <si>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</si>
  <si>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</si>
  <si>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</si>
  <si>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</si>
  <si>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</si>
  <si>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</si>
  <si>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</si>
  <si>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</si>
  <si>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</si>
  <si>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</si>
  <si>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</si>
  <si>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</si>
  <si>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</si>
  <si>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</si>
  <si>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</si>
  <si>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</si>
  <si>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</si>
  <si>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</si>
  <si>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</si>
  <si>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</si>
  <si>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</si>
  <si>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</si>
  <si>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</si>
  <si>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</si>
  <si>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</si>
  <si>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</si>
  <si>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</si>
  <si>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</si>
  <si>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</si>
  <si>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</si>
  <si>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</si>
  <si>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</si>
  <si>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</si>
  <si>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</si>
  <si>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</si>
  <si>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</si>
  <si>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</si>
  <si>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</si>
  <si>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</si>
  <si>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</si>
  <si>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</si>
  <si>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</si>
  <si>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</si>
  <si>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</si>
  <si>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</si>
  <si>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</si>
  <si>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</si>
  <si>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</si>
  <si>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</si>
  <si>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</si>
  <si>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</si>
  <si>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</si>
  <si>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</si>
  <si>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</si>
  <si>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</si>
  <si>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</si>
  <si>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</si>
  <si>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</si>
  <si>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</si>
  <si>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</si>
  <si>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</si>
  <si>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</si>
  <si>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</si>
  <si>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</si>
  <si>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</si>
  <si>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</si>
  <si>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</si>
  <si>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</si>
  <si>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</si>
  <si>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</si>
  <si>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</si>
  <si>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</si>
  <si>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</si>
  <si>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</si>
  <si>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</si>
  <si>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</si>
  <si>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</si>
  <si>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</si>
  <si>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</si>
  <si>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</si>
  <si>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</si>
  <si>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</si>
  <si>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</si>
  <si>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</si>
  <si>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</si>
  <si>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</si>
  <si>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</si>
  <si>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</si>
  <si>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</si>
  <si>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</si>
  <si>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</si>
  <si>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</si>
  <si>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</si>
  <si>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</si>
  <si>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</si>
  <si>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</si>
  <si>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</si>
  <si>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</si>
  <si>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</si>
  <si>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</si>
  <si>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</si>
  <si>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</si>
  <si>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</si>
  <si>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</si>
  <si>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</si>
  <si>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</si>
  <si>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</si>
  <si>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</si>
  <si>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</si>
  <si>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</si>
  <si>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</si>
  <si>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</si>
  <si>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</si>
  <si>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</si>
  <si>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</si>
  <si>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</si>
  <si>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</si>
  <si>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</si>
  <si>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</si>
  <si>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</si>
  <si>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</si>
  <si>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</si>
  <si>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</si>
  <si>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</si>
  <si>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</si>
  <si>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</si>
  <si>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</si>
  <si>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</si>
  <si>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</si>
  <si>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</si>
  <si>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</si>
  <si>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</si>
  <si>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</si>
  <si>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</si>
  <si>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</si>
  <si>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</si>
  <si>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</si>
  <si>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</si>
  <si>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</si>
  <si>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</si>
  <si>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</si>
  <si>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</si>
  <si>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</si>
  <si>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</si>
  <si>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</si>
  <si>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</si>
  <si>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</si>
  <si>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</si>
  <si>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</si>
  <si>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</si>
  <si>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</si>
  <si>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</si>
  <si>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</si>
  <si>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</si>
  <si>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</si>
  <si>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</si>
  <si>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</si>
  <si>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</si>
  <si>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</si>
  <si>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</si>
  <si>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</si>
  <si>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</si>
  <si>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</si>
  <si>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</si>
  <si>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</si>
  <si>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</si>
  <si>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</si>
  <si>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</si>
  <si>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</si>
  <si>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</si>
  <si>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</si>
  <si>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</si>
  <si>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</si>
  <si>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</si>
  <si>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</si>
  <si>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</si>
  <si>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</si>
  <si>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</si>
  <si>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</si>
  <si>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</si>
  <si>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</si>
  <si>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</si>
  <si>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</si>
  <si>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</si>
  <si>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</si>
  <si>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</si>
  <si>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</si>
  <si>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</si>
  <si>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</si>
  <si>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</si>
  <si>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</si>
  <si>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</si>
  <si>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</si>
  <si>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</si>
  <si>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</si>
  <si>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</si>
  <si>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</si>
  <si>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</si>
  <si>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</si>
  <si>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</si>
  <si>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</si>
  <si>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</si>
  <si>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</si>
  <si>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</si>
  <si>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</si>
  <si>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</si>
  <si>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</si>
  <si>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</si>
  <si>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</si>
  <si>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</si>
  <si>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</si>
  <si>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</si>
  <si>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</si>
  <si>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</si>
  <si>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</si>
  <si>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</si>
  <si>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</si>
  <si>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</si>
  <si>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</si>
  <si>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</si>
  <si>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</si>
  <si>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</si>
  <si>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</si>
  <si>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</si>
  <si>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</si>
  <si>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</si>
  <si>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</si>
  <si>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</si>
  <si>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</si>
  <si>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</si>
  <si>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</si>
  <si>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</si>
  <si>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</si>
  <si>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</si>
  <si>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</si>
  <si>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</si>
  <si>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</si>
  <si>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</si>
  <si>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</si>
  <si>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</si>
  <si>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</si>
  <si>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</si>
  <si>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</si>
  <si>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</si>
  <si>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</si>
  <si>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</si>
  <si>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</si>
  <si>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</si>
  <si>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</si>
  <si>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</si>
  <si>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</si>
  <si>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</si>
  <si>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</si>
  <si>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</si>
  <si>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</si>
  <si>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</si>
  <si>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</si>
  <si>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</si>
  <si>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</si>
  <si>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</si>
  <si>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</si>
  <si>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</si>
  <si>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</si>
  <si>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</si>
  <si>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</si>
  <si>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</si>
  <si>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</si>
  <si>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</si>
  <si>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</si>
  <si>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</si>
  <si>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</si>
  <si>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</si>
  <si>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</si>
  <si>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</si>
  <si>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</si>
  <si>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</si>
  <si>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</si>
  <si>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</si>
  <si>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</si>
  <si>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</si>
  <si>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</si>
  <si>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</si>
  <si>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</si>
  <si>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</si>
  <si>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</si>
  <si>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</si>
  <si>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</si>
  <si>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</si>
  <si>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</si>
  <si>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</si>
  <si>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</si>
  <si>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</si>
  <si>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</si>
  <si>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</si>
  <si>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</si>
  <si>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</si>
  <si>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</si>
  <si>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</si>
  <si>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</si>
  <si>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</si>
  <si>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</si>
  <si>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</si>
  <si>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</si>
  <si>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</si>
  <si>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</si>
  <si>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</si>
  <si>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</si>
  <si>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</si>
  <si>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</si>
  <si>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</si>
  <si>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</si>
  <si>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</si>
  <si>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</si>
  <si>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</si>
  <si>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</si>
  <si>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</si>
  <si>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</si>
  <si>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</si>
  <si>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</si>
  <si>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</si>
  <si>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</si>
  <si>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</si>
  <si>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</si>
  <si>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</si>
  <si>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</si>
  <si>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</si>
  <si>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</si>
  <si>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</si>
  <si>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</si>
  <si>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</si>
  <si>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</si>
  <si>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</si>
  <si>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</si>
  <si>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</si>
  <si>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</si>
  <si>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</si>
  <si>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</si>
  <si>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</si>
  <si>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</si>
  <si>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</si>
  <si>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</si>
  <si>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</si>
  <si>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</si>
  <si>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</si>
  <si>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</si>
  <si>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</si>
  <si>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</si>
  <si>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</si>
  <si>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</si>
  <si>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</si>
  <si>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</si>
  <si>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</si>
  <si>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</si>
  <si>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</si>
  <si>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</si>
  <si>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</si>
  <si>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</si>
  <si>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</si>
  <si>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</si>
  <si>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</si>
  <si>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</si>
  <si>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</si>
  <si>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</si>
  <si>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</si>
  <si>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</si>
  <si>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</si>
  <si>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</si>
  <si>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</si>
  <si>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</si>
  <si>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</si>
  <si>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</si>
  <si>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</si>
  <si>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</si>
  <si>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</si>
  <si>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</si>
  <si>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</si>
  <si>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</si>
  <si>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</si>
  <si>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</si>
  <si>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</si>
  <si>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</si>
  <si>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</si>
  <si>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</si>
  <si>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</si>
  <si>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</si>
  <si>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</si>
  <si>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</si>
  <si>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</si>
  <si>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</si>
  <si>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</si>
  <si>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</si>
  <si>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</si>
  <si>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</si>
  <si>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</si>
  <si>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</si>
  <si>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</si>
  <si>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</si>
  <si>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</si>
  <si>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</si>
  <si>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</si>
  <si>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</si>
  <si>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</si>
  <si>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</si>
  <si>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</si>
  <si>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</si>
  <si>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</si>
  <si>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</si>
  <si>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</si>
  <si>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</si>
  <si>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</si>
  <si>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</si>
  <si>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</si>
  <si>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</si>
  <si>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</si>
  <si>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</si>
  <si>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</si>
  <si>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</si>
  <si>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</si>
  <si>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</si>
  <si>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</si>
  <si>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</si>
  <si>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</si>
  <si>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</si>
  <si>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</si>
  <si>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</si>
  <si>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</si>
  <si>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</si>
  <si>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</si>
  <si>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</si>
  <si>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</si>
  <si>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</si>
  <si>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</si>
  <si>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</si>
  <si>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</si>
  <si>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</si>
  <si>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</si>
  <si>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</si>
  <si>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</si>
  <si>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</si>
  <si>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</si>
  <si>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</si>
  <si>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</si>
  <si>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</si>
  <si>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</si>
  <si>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</si>
  <si>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</si>
  <si>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</si>
  <si>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</si>
  <si>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</si>
  <si>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</si>
  <si>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</si>
  <si>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</si>
  <si>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</si>
  <si>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</si>
  <si>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</si>
  <si>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</si>
  <si>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</si>
  <si>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</si>
  <si>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</si>
  <si>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</si>
  <si>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</si>
  <si>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</si>
  <si>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</si>
  <si>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</si>
  <si>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</si>
  <si>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</si>
  <si>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</si>
  <si>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</si>
  <si>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</si>
  <si>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</si>
  <si>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</si>
  <si>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</si>
  <si>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</si>
  <si>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</si>
  <si>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</si>
  <si>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</si>
  <si>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</si>
  <si>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</si>
  <si>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</si>
  <si>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</si>
  <si>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</si>
  <si>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</si>
  <si>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</si>
  <si>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</si>
  <si>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</si>
  <si>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</si>
  <si>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</si>
  <si>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</si>
  <si>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</si>
  <si>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</si>
  <si>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</si>
  <si>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</si>
  <si>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</si>
  <si>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</si>
  <si>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</si>
  <si>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</si>
  <si>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</si>
  <si>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</si>
  <si>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</si>
  <si>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</si>
  <si>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</si>
  <si>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</si>
  <si>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</si>
  <si>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</si>
  <si>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</si>
  <si>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</si>
  <si>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</si>
  <si>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</si>
  <si>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</si>
  <si>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</si>
  <si>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</si>
  <si>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</si>
  <si>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</si>
  <si>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</si>
  <si>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</si>
  <si>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</si>
  <si>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</si>
  <si>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</si>
  <si>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</si>
  <si>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</si>
  <si>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</si>
  <si>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</si>
  <si>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</si>
  <si>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</si>
  <si>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</si>
  <si>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</si>
  <si>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</si>
  <si>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</si>
  <si>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</si>
  <si>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</si>
  <si>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</si>
  <si>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</si>
  <si>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</si>
  <si>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</si>
  <si>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</si>
  <si>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</si>
  <si>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</si>
  <si>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</si>
  <si>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</si>
  <si>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</si>
  <si>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</si>
  <si>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</si>
  <si>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</si>
  <si>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</si>
  <si>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</si>
  <si>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</si>
  <si>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</si>
  <si>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</si>
  <si>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</si>
  <si>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</si>
  <si>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</si>
  <si>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</si>
  <si>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</si>
  <si>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</si>
  <si>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</si>
  <si>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</si>
  <si>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</si>
  <si>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</si>
  <si>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</si>
  <si>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</si>
  <si>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</si>
  <si>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</si>
  <si>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</si>
  <si>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</si>
  <si>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</si>
  <si>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</si>
  <si>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</si>
  <si>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</si>
  <si>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</si>
  <si>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</si>
  <si>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</si>
  <si>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</si>
  <si>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</si>
  <si>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</si>
  <si>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</si>
  <si>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</si>
  <si>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</si>
  <si>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</si>
  <si>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</si>
  <si>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</si>
  <si>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</si>
  <si>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</si>
  <si>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</si>
  <si>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</si>
  <si>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</si>
  <si>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</si>
  <si>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</si>
  <si>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</si>
  <si>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</si>
  <si>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</si>
  <si>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</si>
  <si>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</si>
  <si>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</si>
  <si>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</si>
  <si>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</si>
  <si>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</si>
  <si>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</si>
  <si>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</si>
  <si>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</si>
  <si>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</si>
  <si>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</si>
  <si>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</si>
  <si>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</si>
  <si>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</si>
  <si>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</si>
  <si>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</si>
  <si>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</si>
  <si>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</si>
  <si>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</si>
  <si>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</si>
  <si>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</si>
  <si>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</si>
  <si>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</si>
  <si>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</si>
  <si>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</si>
  <si>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</si>
  <si>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</si>
  <si>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</si>
  <si>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</si>
  <si>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</si>
  <si>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</si>
  <si>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</si>
  <si>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</si>
  <si>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</si>
  <si>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</si>
  <si>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</si>
  <si>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</si>
  <si>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</si>
  <si>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</si>
  <si>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</si>
  <si>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</si>
  <si>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</si>
  <si>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</si>
  <si>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</si>
  <si>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</si>
  <si>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</si>
  <si>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</si>
  <si>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</si>
  <si>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</si>
  <si>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</si>
  <si>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</si>
  <si>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</si>
  <si>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</si>
  <si>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</si>
  <si>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</si>
  <si>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</si>
  <si>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</si>
  <si>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</si>
  <si>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</si>
  <si>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</si>
  <si>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</si>
  <si>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</si>
  <si>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</si>
  <si>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</si>
  <si>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</si>
  <si>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</si>
  <si>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</si>
  <si>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</si>
  <si>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</si>
  <si>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</si>
  <si>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</si>
  <si>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</si>
  <si>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</si>
  <si>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</si>
  <si>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</si>
  <si>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</si>
  <si>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</si>
  <si>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</si>
  <si>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</si>
  <si>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</si>
  <si>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</si>
  <si>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</si>
  <si>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</si>
  <si>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</si>
  <si>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</si>
  <si>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</si>
  <si>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</si>
  <si>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</si>
  <si>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</si>
  <si>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</si>
  <si>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</si>
  <si>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</si>
  <si>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</si>
  <si>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</si>
  <si>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</si>
  <si>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</si>
  <si>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</si>
  <si>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</si>
  <si>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</si>
  <si>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</si>
  <si>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</si>
  <si>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</si>
  <si>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</si>
  <si>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</si>
  <si>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</si>
  <si>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</si>
  <si>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</si>
  <si>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</si>
  <si>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</si>
  <si>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</si>
  <si>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</si>
  <si>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</si>
  <si>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</si>
  <si>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</si>
  <si>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</si>
  <si>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</si>
  <si>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</si>
  <si>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</si>
  <si>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</si>
  <si>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</si>
  <si>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</si>
  <si>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</si>
  <si>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</si>
  <si>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</si>
  <si>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</si>
  <si>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</si>
  <si>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</si>
  <si>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</si>
  <si>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</si>
  <si>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</si>
  <si>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</si>
  <si>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</si>
  <si>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</si>
  <si>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</si>
  <si>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</si>
  <si>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</si>
  <si>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</si>
  <si>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</si>
  <si>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</si>
  <si>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</si>
  <si>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</si>
  <si>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</si>
  <si>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</si>
  <si>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</si>
  <si>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</si>
  <si>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</si>
  <si>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</si>
  <si>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</si>
  <si>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</si>
  <si>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</si>
  <si>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</si>
  <si>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</si>
  <si>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</si>
  <si>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</si>
  <si>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</si>
  <si>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</si>
  <si>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</si>
  <si>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</si>
  <si>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</si>
  <si>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</si>
  <si>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</si>
  <si>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</si>
  <si>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</si>
  <si>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</si>
  <si>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</si>
  <si>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</si>
  <si>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</si>
  <si>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</si>
  <si>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</si>
  <si>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</si>
  <si>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</si>
  <si>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</si>
  <si>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</si>
  <si>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</si>
  <si>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</si>
  <si>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</si>
  <si>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</si>
  <si>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</si>
  <si>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</si>
  <si>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</si>
  <si>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</si>
  <si>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</si>
  <si>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</si>
  <si>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</si>
  <si>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</si>
  <si>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</si>
  <si>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</si>
  <si>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</si>
  <si>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</si>
  <si>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</si>
  <si>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</si>
  <si>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</si>
  <si>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</si>
  <si>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</si>
  <si>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</si>
  <si>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</si>
  <si>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</si>
  <si>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</si>
  <si>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</si>
  <si>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</si>
  <si>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</si>
  <si>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</si>
  <si>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</si>
  <si>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</si>
  <si>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</si>
  <si>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</si>
  <si>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</si>
  <si>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</si>
  <si>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</si>
  <si>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</si>
  <si>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</si>
  <si>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</si>
  <si>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</si>
  <si>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</si>
  <si>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</si>
  <si>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</si>
  <si>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</si>
  <si>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</si>
  <si>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</si>
  <si>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</si>
  <si>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</si>
  <si>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</si>
  <si>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</si>
  <si>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</si>
  <si>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</si>
  <si>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</si>
  <si>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</si>
  <si>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</si>
  <si>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</si>
  <si>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</si>
  <si>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</si>
  <si>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</si>
  <si>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</si>
  <si>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</si>
  <si>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</si>
  <si>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</si>
  <si>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</si>
  <si>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</si>
  <si>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</si>
  <si>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</si>
  <si>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</si>
  <si>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</si>
  <si>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</si>
  <si>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</si>
  <si>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</si>
  <si>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</si>
  <si>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</si>
  <si>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</si>
  <si>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</si>
  <si>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</si>
  <si>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</si>
  <si>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</si>
  <si>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</si>
  <si>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</si>
  <si>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</si>
  <si>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</si>
  <si>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</si>
  <si>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</si>
  <si>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</si>
  <si>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</si>
  <si>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</si>
  <si>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</si>
  <si>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</si>
  <si>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</si>
  <si>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</si>
  <si>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</si>
  <si>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</si>
  <si>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</si>
  <si>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</si>
  <si>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</si>
  <si>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</si>
  <si>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</si>
  <si>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</si>
  <si>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</si>
  <si>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</si>
  <si>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</si>
  <si>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</si>
  <si>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</si>
  <si>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</si>
  <si>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</si>
  <si>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</si>
  <si>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</si>
  <si>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</si>
  <si>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</si>
  <si>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</si>
  <si>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</si>
  <si>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</si>
  <si>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</si>
  <si>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</si>
  <si>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</si>
  <si>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</si>
  <si>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</si>
  <si>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</si>
  <si>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</si>
  <si>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</si>
  <si>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</si>
  <si>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</si>
  <si>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</si>
  <si>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</si>
  <si>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</si>
  <si>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</si>
  <si>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</si>
  <si>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</si>
  <si>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</si>
  <si>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</si>
  <si>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</si>
  <si>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</si>
  <si>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</si>
  <si>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</si>
  <si>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</si>
  <si>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</si>
  <si>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</si>
  <si>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</si>
  <si>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</si>
  <si>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</si>
  <si>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</si>
  <si>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</si>
  <si>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</si>
  <si>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</si>
  <si>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</si>
  <si>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</si>
  <si>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</si>
  <si>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</si>
  <si>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</si>
  <si>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</si>
  <si>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</si>
  <si>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</si>
  <si>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</si>
  <si>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</si>
  <si>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</si>
  <si>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</si>
  <si>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</si>
  <si>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</si>
  <si>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</si>
  <si>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</si>
  <si>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</si>
  <si>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</si>
  <si>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</si>
  <si>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</si>
  <si>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</si>
  <si>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</si>
  <si>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</si>
  <si>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</si>
  <si>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</si>
  <si>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</si>
  <si>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</si>
  <si>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</si>
  <si>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</si>
  <si>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</si>
  <si>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</si>
  <si>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</si>
  <si>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</si>
  <si>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</si>
  <si>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</si>
  <si>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</si>
  <si>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</si>
  <si>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</si>
  <si>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</si>
  <si>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</si>
  <si>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</si>
  <si>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</si>
  <si>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</si>
  <si>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</si>
  <si>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</si>
  <si>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</si>
  <si>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</si>
  <si>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</si>
  <si>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</si>
  <si>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</si>
  <si>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</si>
  <si>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</si>
  <si>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</si>
  <si>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</si>
  <si>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</si>
  <si>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</si>
  <si>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</si>
  <si>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</si>
  <si>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</si>
  <si>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</si>
  <si>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</si>
  <si>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</si>
  <si>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</si>
  <si>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</si>
  <si>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</si>
  <si>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</si>
  <si>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</si>
  <si>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</si>
  <si>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</si>
  <si>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</si>
  <si>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</si>
  <si>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</si>
  <si>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</si>
  <si>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</si>
  <si>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</si>
  <si>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</si>
  <si>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</si>
  <si>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</si>
  <si>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</si>
  <si>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</si>
  <si>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</si>
  <si>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</si>
  <si>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</si>
  <si>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</si>
  <si>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</si>
  <si>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</si>
  <si>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</si>
  <si>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</si>
  <si>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</si>
  <si>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</si>
  <si>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</si>
  <si>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</si>
  <si>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</si>
  <si>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</si>
  <si>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</si>
  <si>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</si>
  <si>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</si>
  <si>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</si>
  <si>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</si>
  <si>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</si>
  <si>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</si>
  <si>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</si>
  <si>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</si>
  <si>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</si>
  <si>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</si>
  <si>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</si>
  <si>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</si>
  <si>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</si>
  <si>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</si>
  <si>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</si>
  <si>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</si>
  <si>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</si>
  <si>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</si>
  <si>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</si>
  <si>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</si>
  <si>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</si>
  <si>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</si>
  <si>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</si>
  <si>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</si>
  <si>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</si>
  <si>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</si>
  <si>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</si>
  <si>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</si>
  <si>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</si>
  <si>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</si>
  <si>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</si>
  <si>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</si>
  <si>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</si>
  <si>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</si>
  <si>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</si>
  <si>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</si>
  <si>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</si>
  <si>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</si>
  <si>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</si>
  <si>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</si>
  <si>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</si>
  <si>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</si>
  <si>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</si>
  <si>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</si>
  <si>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</si>
  <si>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</si>
  <si>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</si>
  <si>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</si>
  <si>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</si>
  <si>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</si>
  <si>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</si>
  <si>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</si>
  <si>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</si>
  <si>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</si>
  <si>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</si>
  <si>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</si>
  <si>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</si>
  <si>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</si>
  <si>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</si>
  <si>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</si>
  <si>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</si>
  <si>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</si>
  <si>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</si>
  <si>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</si>
  <si>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</si>
  <si>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</si>
  <si>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</si>
  <si>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</si>
  <si>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</si>
  <si>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</si>
  <si>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</si>
  <si>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</si>
  <si>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</si>
  <si>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</si>
  <si>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</si>
  <si>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</si>
  <si>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</si>
  <si>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</si>
  <si>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</si>
  <si>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</si>
  <si>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</si>
  <si>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</si>
  <si>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</si>
  <si>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</si>
  <si>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</si>
  <si>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</si>
  <si>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</si>
  <si>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</si>
  <si>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</si>
  <si>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</si>
  <si>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</si>
  <si>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</si>
  <si>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</si>
  <si>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</si>
  <si>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</si>
  <si>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</si>
  <si>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</si>
  <si>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</si>
  <si>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</si>
  <si>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</si>
  <si>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</si>
  <si>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</si>
  <si>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</si>
  <si>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</si>
  <si>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</si>
  <si>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</si>
  <si>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</si>
  <si>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</si>
  <si>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</si>
  <si>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</si>
  <si>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</si>
  <si>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</si>
  <si>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</si>
  <si>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</si>
  <si>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</si>
  <si>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</si>
  <si>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</si>
  <si>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</si>
  <si>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</si>
  <si>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</si>
  <si>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</si>
  <si>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</si>
  <si>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</si>
  <si>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</si>
  <si>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</si>
  <si>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</si>
  <si>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</si>
  <si>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</si>
  <si>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</si>
  <si>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</si>
  <si>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</si>
  <si>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</si>
  <si>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</si>
  <si>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</si>
  <si>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</si>
  <si>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</si>
  <si>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</si>
  <si>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</si>
  <si>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</si>
  <si>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</si>
  <si>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</si>
  <si>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</si>
  <si>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</si>
  <si>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</si>
  <si>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</si>
  <si>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</si>
  <si>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</si>
  <si>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</si>
  <si>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</si>
  <si>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</si>
  <si>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</si>
  <si>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</si>
  <si>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</si>
  <si>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</si>
  <si>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</si>
  <si>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</si>
  <si>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</si>
  <si>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</si>
  <si>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</si>
  <si>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</si>
  <si>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</si>
  <si>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</si>
  <si>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</si>
  <si>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</si>
  <si>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</si>
  <si>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</si>
  <si>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</si>
  <si>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</si>
  <si>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</si>
  <si>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</si>
  <si>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</si>
  <si>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</si>
  <si>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</si>
  <si>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</si>
  <si>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</si>
  <si>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</si>
  <si>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</si>
  <si>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</si>
  <si>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</si>
  <si>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</si>
  <si>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</si>
  <si>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</si>
  <si>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</si>
  <si>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</si>
  <si>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</si>
  <si>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</si>
  <si>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</si>
  <si>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</si>
  <si>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</si>
  <si>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</si>
  <si>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</si>
  <si>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</si>
  <si>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</si>
  <si>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</si>
  <si>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</si>
  <si>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</si>
  <si>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</si>
  <si>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</si>
  <si>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</si>
  <si>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</si>
  <si>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</si>
  <si>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</si>
  <si>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</si>
  <si>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</si>
  <si>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</si>
  <si>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</si>
  <si>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</si>
  <si>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</si>
  <si>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</si>
  <si>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</si>
  <si>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</si>
  <si>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</si>
  <si>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</si>
  <si>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</si>
  <si>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</si>
  <si>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</si>
  <si>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</si>
  <si>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</si>
  <si>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</si>
  <si>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</si>
  <si>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</si>
  <si>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</si>
  <si>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</si>
  <si>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</si>
  <si>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</si>
  <si>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</si>
  <si>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</si>
  <si>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</si>
  <si>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</si>
  <si>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</si>
  <si>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</si>
  <si>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</si>
  <si>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</si>
  <si>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</si>
  <si>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</si>
  <si>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</si>
  <si>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</si>
  <si>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</si>
  <si>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</si>
  <si>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</si>
  <si>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</si>
  <si>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</si>
  <si>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</si>
  <si>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</si>
  <si>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</si>
  <si>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</si>
  <si>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</si>
  <si>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</si>
  <si>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</si>
  <si>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</si>
  <si>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</si>
  <si>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</si>
  <si>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</si>
  <si>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</si>
  <si>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</si>
  <si>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</si>
  <si>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</si>
  <si>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</si>
  <si>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</si>
  <si>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</si>
  <si>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</si>
  <si>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</si>
  <si>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</si>
  <si>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</si>
  <si>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</si>
  <si>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</si>
  <si>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</si>
  <si>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</si>
  <si>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</si>
  <si>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</si>
  <si>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</si>
  <si>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</si>
  <si>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</si>
  <si>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</si>
  <si>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</si>
  <si>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</si>
  <si>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</si>
  <si>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</si>
  <si>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</si>
  <si>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</si>
  <si>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</si>
  <si>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</si>
  <si>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</si>
  <si>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</si>
  <si>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</si>
  <si>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</si>
  <si>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</si>
  <si>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</si>
  <si>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</si>
  <si>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</si>
  <si>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</si>
  <si>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</si>
  <si>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</si>
  <si>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</si>
  <si>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</si>
  <si>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</si>
  <si>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</si>
  <si>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</si>
  <si>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</si>
  <si>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</si>
  <si>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</si>
  <si>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</si>
  <si>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</si>
  <si>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</si>
  <si>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</si>
  <si>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</si>
  <si>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</si>
  <si>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</si>
  <si>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</si>
  <si>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</si>
  <si>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</si>
  <si>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</si>
  <si>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</si>
  <si>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</si>
  <si>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</si>
  <si>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</si>
  <si>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</si>
  <si>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</si>
  <si>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</si>
  <si>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</si>
  <si>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</si>
  <si>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</si>
  <si>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</si>
  <si>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</si>
  <si>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</si>
  <si>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</si>
  <si>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</si>
  <si>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</si>
  <si>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</si>
  <si>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</si>
  <si>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</si>
  <si>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</si>
  <si>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</si>
  <si>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</si>
  <si>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</si>
  <si>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</si>
  <si>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</si>
  <si>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</si>
  <si>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</si>
  <si>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</si>
  <si>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</si>
  <si>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</si>
  <si>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</si>
  <si>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</si>
  <si>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</si>
  <si>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</si>
  <si>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</si>
  <si>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</si>
  <si>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</si>
  <si>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</si>
  <si>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</si>
  <si>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</si>
  <si>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</si>
  <si>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</si>
  <si>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</si>
  <si>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</si>
  <si>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</si>
  <si>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</si>
  <si>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</si>
  <si>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</si>
  <si>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</si>
  <si>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</si>
  <si>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</si>
  <si>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</si>
  <si>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</si>
  <si>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</si>
  <si>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</si>
  <si>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</si>
  <si>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</si>
  <si>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</si>
  <si>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</si>
  <si>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</si>
  <si>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</si>
  <si>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</si>
  <si>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</si>
  <si>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</si>
  <si>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</si>
  <si>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</si>
  <si>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</si>
  <si>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</si>
  <si>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</si>
  <si>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</si>
  <si>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</si>
  <si>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</si>
  <si>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</si>
  <si>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</si>
  <si>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</si>
  <si>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</si>
  <si>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</si>
  <si>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</si>
  <si>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</si>
  <si>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</si>
  <si>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</si>
  <si>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</si>
  <si>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</si>
  <si>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</si>
  <si>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</si>
  <si>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</si>
  <si>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</si>
  <si>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</si>
  <si>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</si>
  <si>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</si>
  <si>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</si>
  <si>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</si>
  <si>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</si>
  <si>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</si>
  <si>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</si>
  <si>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</si>
  <si>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</si>
  <si>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</si>
  <si>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</si>
  <si>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</si>
  <si>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</si>
  <si>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</si>
  <si>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</si>
  <si>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</si>
  <si>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</si>
  <si>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</si>
  <si>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</si>
  <si>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</si>
  <si>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</si>
  <si>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</si>
  <si>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</si>
  <si>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</si>
  <si>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</si>
  <si>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</si>
  <si>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</si>
  <si>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</si>
  <si>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</si>
  <si>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</si>
  <si>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</si>
  <si>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</si>
  <si>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</si>
  <si>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</si>
  <si>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</si>
  <si>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</si>
  <si>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</si>
  <si>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</si>
  <si>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</si>
  <si>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</si>
  <si>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</si>
  <si>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</si>
  <si>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</si>
  <si>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</si>
  <si>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</si>
  <si>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</si>
  <si>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</si>
  <si>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</si>
  <si>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</si>
  <si>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</si>
  <si>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</si>
  <si>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</si>
  <si>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</si>
  <si>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</si>
  <si>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</si>
  <si>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</si>
  <si>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</si>
  <si>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</si>
  <si>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</si>
  <si>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</si>
  <si>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</si>
  <si>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</si>
  <si>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</si>
  <si>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</si>
  <si>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</si>
  <si>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</si>
  <si>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</si>
  <si>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</si>
  <si>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</si>
  <si>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</si>
  <si>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</si>
  <si>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</si>
  <si>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</si>
  <si>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</si>
  <si>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</si>
  <si>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</si>
  <si>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</si>
  <si>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</si>
  <si>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</si>
  <si>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</si>
  <si>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</si>
  <si>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</si>
  <si>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</si>
  <si>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</si>
  <si>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</si>
  <si>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</si>
  <si>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</si>
  <si>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</si>
  <si>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</si>
  <si>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</si>
  <si>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</si>
  <si>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</si>
  <si>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</si>
  <si>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</si>
  <si>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</si>
  <si>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</si>
  <si>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</si>
  <si>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</si>
  <si>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</si>
  <si>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</si>
  <si>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</si>
  <si>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</si>
  <si>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</si>
  <si>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</si>
  <si>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</si>
  <si>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</si>
  <si>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</si>
  <si>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</si>
  <si>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</si>
  <si>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</si>
  <si>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</si>
  <si>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</si>
  <si>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</si>
  <si>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</si>
  <si>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</si>
  <si>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</si>
  <si>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</si>
  <si>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</si>
  <si>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</si>
  <si>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</si>
  <si>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</si>
  <si>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</si>
  <si>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</si>
  <si>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</si>
  <si>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</si>
  <si>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</si>
  <si>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</si>
  <si>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</si>
  <si>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</si>
  <si>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</si>
  <si>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</si>
  <si>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</si>
  <si>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</si>
  <si>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</si>
  <si>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</si>
  <si>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</si>
  <si>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</si>
  <si>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</si>
  <si>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</si>
  <si>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</si>
  <si>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</si>
  <si>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</si>
  <si>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</si>
  <si>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</si>
  <si>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</si>
  <si>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</si>
  <si>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</si>
  <si>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</si>
  <si>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</si>
  <si>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</si>
  <si>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</si>
  <si>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</si>
  <si>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</si>
  <si>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</si>
  <si>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</si>
  <si>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</si>
  <si>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</si>
  <si>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</si>
  <si>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</si>
  <si>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</si>
  <si>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</si>
  <si>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</si>
  <si>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</si>
  <si>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</si>
  <si>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</si>
  <si>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</si>
  <si>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</si>
  <si>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</si>
  <si>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</si>
  <si>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</si>
  <si>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</si>
  <si>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</si>
  <si>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</si>
  <si>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</si>
  <si>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</si>
  <si>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</si>
  <si>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</si>
  <si>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</si>
  <si>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</si>
  <si>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</si>
  <si>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</si>
  <si>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</si>
  <si>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</si>
  <si>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</si>
  <si>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</si>
  <si>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</si>
  <si>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</si>
  <si>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</si>
  <si>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</si>
  <si>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</si>
  <si>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</si>
  <si>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</si>
  <si>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</si>
  <si>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</si>
  <si>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</si>
  <si>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</si>
  <si>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</si>
  <si>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</si>
  <si>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</si>
  <si>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</si>
  <si>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</si>
  <si>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</si>
  <si>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</si>
  <si>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</si>
  <si>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</si>
  <si>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</si>
  <si>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</si>
  <si>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</si>
  <si>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</si>
  <si>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</si>
  <si>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</si>
  <si>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</si>
  <si>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</si>
  <si>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</si>
  <si>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</si>
  <si>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</si>
  <si>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</si>
  <si>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</si>
  <si>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</si>
  <si>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</si>
  <si>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</si>
  <si>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</si>
  <si>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</si>
  <si>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</si>
  <si>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</si>
  <si>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</si>
  <si>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</si>
  <si>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</si>
  <si>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</si>
  <si>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</si>
  <si>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</si>
  <si>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</si>
  <si>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</si>
  <si>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</si>
  <si>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</si>
  <si>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</si>
  <si>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</si>
  <si>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</si>
  <si>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</si>
  <si>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</si>
  <si>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</si>
  <si>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</si>
  <si>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</si>
  <si>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</si>
  <si>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</si>
  <si>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</si>
  <si>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</si>
  <si>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</si>
  <si>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</si>
  <si>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</si>
  <si>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</si>
  <si>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</si>
  <si>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</si>
  <si>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</si>
  <si>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</si>
  <si>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</si>
  <si>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</si>
  <si>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</si>
  <si>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</si>
  <si>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</si>
  <si>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</si>
  <si>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</si>
  <si>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</si>
  <si>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</si>
  <si>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</si>
  <si>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</si>
  <si>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</si>
  <si>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</si>
  <si>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</si>
  <si>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</si>
  <si>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</si>
  <si>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</si>
  <si>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</si>
  <si>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</si>
  <si>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</si>
  <si>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</si>
  <si>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</si>
  <si>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</si>
  <si>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</si>
  <si>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</si>
  <si>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</si>
  <si>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</si>
  <si>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</si>
  <si>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</si>
  <si>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</si>
  <si>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</si>
  <si>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</si>
  <si>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</si>
  <si>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</si>
  <si>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</si>
  <si>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</si>
  <si>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</si>
  <si>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</si>
  <si>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</si>
  <si>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</si>
  <si>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</si>
  <si>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</si>
  <si>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</si>
  <si>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</si>
  <si>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</si>
  <si>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</si>
  <si>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</si>
  <si>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</si>
  <si>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</si>
  <si>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</si>
  <si>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</si>
  <si>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</si>
  <si>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</si>
  <si>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</si>
  <si>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</si>
  <si>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</si>
  <si>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</si>
  <si>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</si>
  <si>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</si>
  <si>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</si>
  <si>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</si>
  <si>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</si>
  <si>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</si>
  <si>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</si>
  <si>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</si>
  <si>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</si>
  <si>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</si>
  <si>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</si>
  <si>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</si>
  <si>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</si>
  <si>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</si>
  <si>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</si>
  <si>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</si>
  <si>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</si>
  <si>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</si>
  <si>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</si>
  <si>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</si>
  <si>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</si>
  <si>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</si>
  <si>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</si>
  <si>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</si>
  <si>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</si>
  <si>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</si>
  <si>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</si>
  <si>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</si>
  <si>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</si>
  <si>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</si>
  <si>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</si>
  <si>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</si>
  <si>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</si>
  <si>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</si>
  <si>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</si>
  <si>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</si>
  <si>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</si>
  <si>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</si>
  <si>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</si>
  <si>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</si>
  <si>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</si>
  <si>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</si>
  <si>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</si>
  <si>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</si>
  <si>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</si>
  <si>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</si>
  <si>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</si>
  <si>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</si>
  <si>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</si>
  <si>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</si>
  <si>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</si>
  <si>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</si>
  <si>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</si>
  <si>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</si>
  <si>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</si>
  <si>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</si>
  <si>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</si>
  <si>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</si>
  <si>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</si>
  <si>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</si>
  <si>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</si>
  <si>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</si>
  <si>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</si>
  <si>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</si>
  <si>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</si>
  <si>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</si>
  <si>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</si>
  <si>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</si>
  <si>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</si>
  <si>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</si>
  <si>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</si>
  <si>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</si>
  <si>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</si>
  <si>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</si>
  <si>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</si>
  <si>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</si>
  <si>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</si>
  <si>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</si>
  <si>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</si>
  <si>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</si>
  <si>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</si>
  <si>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</si>
  <si>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</si>
  <si>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</si>
  <si>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</si>
  <si>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</si>
  <si>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</si>
  <si>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</si>
  <si>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</si>
  <si>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</si>
  <si>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</si>
  <si>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</si>
  <si>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</si>
  <si>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</si>
  <si>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</si>
  <si>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</si>
  <si>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</si>
  <si>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</si>
  <si>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</si>
  <si>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</si>
  <si>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</si>
  <si>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</si>
  <si>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</si>
  <si>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</si>
  <si>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</si>
  <si>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</si>
  <si>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</si>
  <si>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</si>
  <si>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</si>
  <si>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</si>
  <si>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</si>
  <si>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</si>
  <si>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</si>
  <si>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</si>
  <si>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</si>
  <si>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</si>
  <si>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</si>
  <si>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</si>
  <si>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</si>
  <si>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</si>
  <si>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</si>
  <si>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</si>
  <si>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</si>
  <si>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</si>
  <si>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</si>
  <si>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</si>
  <si>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</si>
  <si>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</si>
  <si>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</si>
  <si>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</si>
  <si>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</si>
  <si>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</si>
  <si>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</si>
  <si>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</si>
  <si>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</si>
  <si>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</si>
  <si>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</si>
  <si>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</si>
  <si>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</si>
  <si>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</si>
  <si>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</si>
  <si>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</si>
  <si>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</si>
  <si>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</si>
  <si>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</si>
  <si>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</si>
  <si>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</si>
  <si>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</si>
  <si>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</si>
  <si>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</si>
  <si>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</si>
  <si>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</si>
  <si>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</si>
  <si>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</si>
  <si>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</si>
  <si>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</si>
  <si>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</si>
  <si>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</si>
  <si>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</si>
  <si>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</si>
  <si>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</si>
  <si>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</si>
  <si>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</si>
  <si>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</si>
  <si>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</si>
  <si>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</si>
  <si>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</si>
  <si>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</si>
  <si>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</si>
  <si>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</si>
  <si>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</si>
  <si>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</si>
  <si>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</si>
  <si>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</si>
  <si>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</si>
  <si>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</si>
  <si>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</si>
  <si>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</si>
  <si>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</si>
  <si>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</si>
  <si>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</si>
  <si>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</si>
  <si>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</si>
  <si>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</si>
  <si>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</si>
  <si>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</si>
  <si>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</si>
  <si>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</si>
  <si>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</si>
  <si>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</si>
  <si>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</si>
  <si>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</si>
  <si>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</si>
  <si>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</si>
  <si>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</si>
  <si>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</si>
  <si>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</si>
  <si>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</si>
  <si>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</si>
  <si>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</si>
  <si>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</si>
  <si>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</si>
  <si>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</si>
  <si>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</si>
  <si>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</si>
  <si>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</si>
  <si>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</si>
  <si>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</si>
  <si>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</si>
  <si>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</si>
  <si>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</si>
  <si>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</si>
  <si>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</si>
  <si>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</si>
  <si>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</si>
  <si>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</si>
  <si>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</si>
  <si>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</si>
  <si>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</si>
  <si>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</si>
  <si>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</si>
  <si>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</si>
  <si>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</si>
  <si>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</si>
  <si>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</si>
  <si>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</si>
  <si>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</si>
  <si>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</si>
  <si>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</si>
  <si>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</si>
  <si>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</si>
  <si>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</si>
  <si>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</si>
  <si>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</si>
  <si>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</si>
  <si>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</si>
  <si>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</si>
  <si>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</si>
  <si>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</si>
  <si>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</si>
  <si>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</si>
  <si>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</si>
  <si>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</si>
  <si>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</si>
  <si>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</si>
  <si>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</si>
  <si>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</si>
  <si>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</si>
  <si>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</si>
  <si>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</si>
  <si>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</si>
  <si>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</si>
  <si>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</si>
  <si>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</si>
  <si>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</si>
  <si>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</si>
  <si>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</si>
  <si>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</si>
  <si>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</si>
  <si>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</si>
  <si>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</si>
  <si>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</si>
  <si>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</si>
  <si>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</si>
  <si>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</si>
  <si>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</si>
  <si>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</si>
  <si>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</si>
  <si>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</si>
  <si>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</si>
  <si>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</si>
  <si>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</si>
  <si>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</si>
  <si>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</si>
  <si>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</si>
  <si>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</si>
  <si>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</si>
  <si>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</si>
  <si>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</si>
  <si>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</si>
  <si>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</si>
  <si>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</si>
  <si>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</si>
  <si>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</si>
  <si>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</si>
  <si>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</si>
  <si>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</si>
  <si>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</si>
  <si>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</si>
  <si>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</si>
  <si>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</si>
  <si>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</si>
  <si>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</si>
  <si>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</si>
  <si>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</si>
  <si>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</si>
  <si>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</si>
  <si>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</si>
  <si>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</si>
  <si>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</si>
  <si>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</si>
  <si>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</si>
  <si>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</si>
  <si>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</si>
  <si>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</si>
  <si>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</si>
  <si>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</si>
  <si>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</si>
  <si>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</si>
  <si>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</si>
  <si>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</si>
  <si>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</si>
  <si>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</si>
  <si>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</si>
  <si>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</si>
  <si>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</si>
  <si>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</si>
  <si>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</si>
  <si>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</si>
  <si>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</si>
  <si>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</si>
  <si>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</si>
  <si>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</si>
  <si>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</si>
  <si>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</si>
  <si>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</si>
  <si>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</si>
  <si>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</si>
  <si>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</si>
  <si>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</si>
  <si>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</si>
  <si>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</si>
  <si>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</si>
  <si>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</si>
  <si>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</si>
  <si>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</si>
  <si>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</si>
  <si>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</si>
  <si>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</si>
  <si>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</si>
  <si>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</si>
  <si>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</si>
  <si>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</si>
  <si>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</si>
  <si>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</si>
  <si>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</si>
  <si>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</si>
  <si>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</si>
  <si>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</si>
  <si>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</si>
  <si>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</si>
  <si>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</si>
  <si>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</si>
  <si>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</si>
  <si>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</si>
  <si>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</si>
  <si>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</si>
  <si>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</si>
  <si>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</si>
  <si>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</si>
  <si>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</si>
  <si>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</si>
  <si>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</si>
  <si>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</si>
  <si>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</si>
  <si>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</si>
  <si>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</si>
  <si>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</si>
  <si>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</si>
  <si>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</si>
  <si>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</si>
  <si>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</si>
  <si>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</si>
  <si>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</si>
  <si>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</si>
  <si>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</si>
  <si>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</si>
  <si>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</si>
  <si>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</si>
  <si>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</si>
  <si>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</si>
  <si>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</si>
  <si>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</si>
  <si>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</si>
  <si>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</si>
  <si>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</si>
  <si>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</si>
  <si>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</si>
  <si>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</si>
  <si>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</si>
  <si>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</si>
  <si>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</si>
  <si>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</si>
  <si>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</si>
  <si>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</si>
  <si>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</si>
  <si>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</si>
  <si>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</si>
  <si>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</si>
  <si>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</si>
  <si>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</si>
  <si>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</si>
  <si>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</si>
  <si>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</si>
  <si>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</si>
  <si>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</si>
  <si>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</si>
  <si>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</si>
  <si>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</si>
  <si>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</si>
  <si>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</si>
  <si>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</si>
  <si>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</si>
  <si>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</si>
  <si>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</si>
  <si>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</si>
  <si>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</si>
  <si>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</si>
  <si>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</si>
  <si>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</si>
  <si>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</si>
  <si>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</si>
  <si>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</si>
  <si>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</si>
  <si>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</si>
  <si>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</si>
  <si>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</si>
  <si>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</si>
  <si>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</si>
  <si>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</si>
  <si>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</si>
  <si>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</si>
  <si>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</si>
  <si>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</si>
  <si>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</si>
  <si>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</si>
  <si>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</si>
  <si>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</si>
  <si>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</si>
  <si>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</si>
  <si>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</si>
  <si>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</si>
  <si>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</si>
  <si>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</si>
  <si>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</si>
  <si>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</si>
  <si>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</si>
  <si>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</si>
  <si>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</si>
  <si>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</si>
  <si>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</si>
  <si>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</si>
  <si>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</si>
  <si>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</si>
  <si>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</si>
  <si>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</si>
  <si>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</si>
  <si>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</si>
  <si>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</si>
  <si>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</si>
  <si>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</si>
  <si>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</si>
  <si>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</si>
  <si>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</si>
  <si>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</si>
  <si>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</si>
  <si>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</si>
  <si>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</si>
  <si>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</si>
  <si>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</si>
  <si>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</si>
  <si>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</si>
  <si>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</si>
  <si>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</si>
  <si>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</si>
  <si>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</si>
  <si>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</si>
  <si>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</si>
  <si>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</si>
  <si>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</si>
  <si>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</si>
  <si>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</si>
  <si>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</si>
  <si>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</si>
  <si>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</si>
  <si>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</si>
  <si>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</si>
  <si>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</si>
  <si>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</si>
  <si>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</si>
  <si>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</si>
  <si>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</si>
  <si>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</si>
  <si>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</si>
  <si>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</si>
  <si>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</si>
  <si>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</si>
  <si>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</si>
  <si>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</si>
  <si>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</si>
  <si>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</si>
  <si>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</si>
  <si>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</si>
  <si>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</si>
  <si>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</si>
  <si>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</si>
  <si>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</si>
  <si>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</si>
  <si>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</si>
  <si>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</si>
  <si>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</si>
  <si>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</si>
  <si>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</si>
  <si>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</si>
  <si>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</si>
  <si>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</si>
  <si>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</si>
  <si>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</si>
  <si>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</si>
  <si>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</si>
  <si>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</si>
  <si>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</si>
  <si>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</si>
  <si>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</si>
  <si>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</si>
  <si>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</si>
  <si>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</si>
  <si>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</si>
  <si>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</si>
  <si>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</si>
  <si>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</si>
  <si>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</si>
  <si>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</si>
  <si>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</si>
  <si>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</si>
  <si>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</si>
  <si>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</si>
  <si>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</si>
  <si>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</si>
  <si>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</si>
  <si>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</si>
  <si>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</si>
  <si>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</si>
  <si>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</si>
  <si>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</si>
  <si>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</si>
  <si>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</si>
  <si>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</si>
  <si>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</si>
  <si>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</si>
  <si>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</si>
  <si>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</si>
  <si>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</si>
  <si>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</si>
  <si>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</si>
  <si>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</si>
  <si>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</si>
  <si>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</si>
  <si>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</si>
  <si>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</si>
  <si>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</si>
  <si>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</si>
  <si>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</si>
  <si>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</si>
  <si>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</si>
  <si>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</si>
  <si>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</si>
  <si>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</si>
  <si>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</si>
  <si>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</si>
  <si>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</si>
  <si>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</si>
  <si>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</si>
  <si>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</si>
  <si>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</si>
  <si>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</si>
  <si>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</si>
  <si>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</si>
  <si>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</si>
  <si>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</si>
  <si>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</si>
  <si>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</si>
  <si>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</si>
  <si>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</si>
  <si>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</si>
  <si>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</si>
  <si>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</si>
  <si>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</si>
  <si>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</si>
  <si>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</si>
  <si>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</si>
  <si>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</si>
  <si>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</si>
  <si>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</si>
  <si>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</si>
  <si>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</si>
  <si>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</si>
  <si>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</si>
  <si>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</si>
  <si>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</si>
  <si>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</si>
  <si>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</si>
  <si>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</si>
  <si>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</si>
  <si>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</si>
  <si>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</si>
  <si>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</si>
  <si>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</si>
  <si>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</si>
  <si>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</si>
  <si>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</si>
  <si>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</si>
  <si>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</si>
  <si>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</si>
  <si>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</si>
  <si>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</si>
  <si>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</si>
  <si>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</si>
  <si>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</si>
  <si>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</si>
  <si>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</si>
  <si>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</si>
  <si>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</si>
  <si>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</si>
  <si>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</si>
  <si>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</si>
  <si>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</si>
  <si>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</si>
  <si>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</si>
  <si>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</si>
  <si>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</si>
  <si>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</si>
  <si>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</si>
  <si>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</si>
  <si>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</si>
  <si>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</si>
  <si>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</si>
  <si>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</si>
  <si>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</si>
  <si>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</si>
  <si>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</si>
  <si>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</si>
  <si>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</si>
  <si>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</si>
  <si>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</si>
  <si>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</si>
  <si>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</si>
  <si>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</si>
  <si>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</si>
  <si>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</si>
  <si>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</si>
  <si>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</si>
  <si>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</si>
  <si>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</si>
  <si>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</si>
  <si>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</si>
  <si>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</si>
  <si>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</si>
  <si>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</si>
  <si>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</si>
  <si>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</si>
  <si>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</si>
  <si>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</si>
  <si>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</si>
  <si>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</si>
  <si>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</si>
  <si>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</si>
  <si>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</si>
  <si>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</si>
  <si>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</si>
  <si>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</si>
  <si>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</si>
  <si>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</si>
  <si>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</si>
  <si>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</si>
  <si>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</si>
  <si>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</si>
  <si>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</si>
  <si>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</si>
  <si>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</si>
  <si>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</si>
  <si>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</si>
  <si>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</si>
  <si>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</si>
  <si>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</si>
  <si>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</si>
  <si>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</si>
  <si>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</si>
  <si>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</si>
  <si>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</si>
  <si>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</si>
  <si>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</si>
  <si>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</si>
  <si>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</si>
  <si>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</si>
  <si>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</si>
  <si>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</si>
  <si>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</si>
  <si>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</si>
  <si>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</si>
  <si>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</si>
  <si>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</si>
  <si>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</si>
  <si>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</si>
  <si>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</si>
  <si>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</si>
  <si>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</si>
  <si>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</si>
  <si>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</si>
  <si>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</si>
  <si>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</si>
  <si>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</si>
  <si>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</si>
  <si>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</si>
  <si>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</si>
  <si>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</si>
  <si>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</si>
  <si>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</si>
  <si>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</si>
  <si>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</si>
  <si>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</si>
  <si>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</si>
  <si>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</si>
  <si>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</si>
  <si>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</si>
  <si>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</si>
  <si>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</si>
  <si>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</si>
  <si>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</si>
  <si>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</si>
  <si>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</si>
  <si>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</si>
  <si>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</si>
  <si>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</si>
  <si>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</si>
  <si>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</si>
  <si>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</si>
  <si>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</si>
  <si>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</si>
  <si>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</si>
  <si>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</si>
  <si>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</si>
  <si>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</si>
  <si>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</si>
  <si>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</si>
  <si>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</si>
  <si>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</si>
  <si>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</si>
  <si>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</si>
  <si>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</si>
  <si>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</si>
  <si>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</si>
  <si>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</si>
  <si>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</si>
  <si>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</si>
  <si>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</si>
  <si>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</si>
  <si>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</si>
  <si>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</si>
  <si>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</si>
  <si>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</si>
  <si>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</si>
  <si>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</si>
  <si>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</si>
  <si>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</si>
  <si>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</si>
  <si>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</si>
  <si>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</si>
  <si>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</si>
  <si>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</si>
  <si>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</si>
  <si>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</si>
  <si>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</si>
  <si>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</si>
  <si>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</si>
  <si>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</si>
  <si>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</si>
  <si>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</si>
  <si>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</si>
  <si>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</si>
  <si>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</si>
  <si>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</si>
  <si>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</si>
  <si>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</si>
  <si>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</si>
  <si>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</si>
  <si>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</si>
  <si>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</si>
  <si>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</si>
  <si>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</si>
  <si>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</si>
  <si>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</si>
  <si>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</si>
  <si>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</si>
  <si>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</si>
  <si>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</si>
  <si>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</si>
  <si>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</si>
  <si>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</si>
  <si>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</si>
  <si>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</si>
  <si>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</si>
  <si>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</si>
  <si>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</si>
  <si>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</si>
  <si>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</si>
  <si>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</si>
  <si>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</si>
  <si>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</si>
  <si>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</si>
  <si>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</si>
  <si>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</si>
  <si>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</si>
  <si>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</si>
  <si>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</si>
  <si>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</si>
  <si>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</si>
  <si>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</si>
  <si>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</si>
  <si>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</si>
  <si>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</si>
  <si>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</si>
  <si>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</si>
  <si>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</si>
  <si>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</si>
  <si>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</si>
  <si>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</si>
  <si>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</si>
  <si>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</si>
  <si>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</si>
  <si>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</si>
  <si>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</si>
  <si>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</si>
  <si>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</si>
  <si>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</si>
  <si>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</si>
  <si>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</si>
  <si>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</si>
  <si>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</si>
  <si>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</si>
  <si>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</si>
  <si>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</si>
  <si>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</si>
  <si>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</si>
  <si>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</si>
  <si>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</si>
  <si>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</si>
  <si>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</si>
  <si>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</si>
  <si>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</si>
  <si>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</si>
  <si>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</si>
  <si>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</si>
  <si>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</si>
  <si>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</si>
  <si>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</si>
  <si>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</si>
  <si>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</si>
  <si>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</si>
  <si>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</si>
  <si>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</si>
  <si>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</si>
  <si>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</si>
  <si>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</si>
  <si>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</si>
  <si>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</si>
  <si>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</si>
  <si>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</si>
  <si>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</si>
  <si>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</si>
  <si>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</si>
  <si>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</si>
  <si>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</si>
  <si>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</si>
  <si>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</si>
  <si>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</si>
  <si>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</si>
  <si>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</si>
  <si>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</si>
  <si>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</si>
  <si>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</si>
  <si>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</si>
  <si>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</si>
  <si>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</si>
  <si>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</si>
  <si>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</si>
  <si>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</si>
  <si>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</si>
  <si>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</si>
  <si>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</si>
  <si>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</si>
  <si>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</si>
  <si>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</si>
  <si>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</si>
  <si>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</si>
  <si>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</si>
  <si>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</si>
  <si>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</si>
  <si>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</si>
  <si>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</si>
  <si>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</si>
  <si>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</si>
  <si>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</si>
  <si>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</si>
  <si>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</si>
  <si>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</si>
  <si>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</si>
  <si>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</si>
  <si>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</si>
  <si>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</si>
  <si>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</si>
  <si>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</si>
  <si>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</si>
  <si>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</si>
  <si>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</si>
  <si>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</si>
  <si>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</si>
  <si>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</si>
  <si>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</si>
  <si>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</si>
  <si>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</si>
  <si>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</si>
  <si>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</si>
  <si>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</si>
  <si>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</si>
  <si>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</si>
  <si>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</si>
  <si>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</si>
  <si>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</si>
  <si>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</si>
  <si>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</si>
  <si>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</si>
  <si>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</si>
  <si>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</si>
  <si>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</si>
  <si>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</si>
  <si>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</si>
  <si>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</si>
  <si>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</si>
  <si>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</si>
  <si>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</si>
  <si>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</si>
  <si>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</si>
  <si>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</si>
  <si>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</si>
  <si>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</si>
  <si>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</si>
  <si>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</si>
  <si>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</si>
  <si>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</si>
  <si>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</si>
  <si>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</si>
  <si>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</si>
  <si>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</si>
  <si>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</si>
  <si>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</si>
  <si>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</si>
  <si>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</si>
  <si>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</si>
  <si>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</si>
  <si>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</si>
  <si>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</si>
  <si>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</si>
  <si>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</si>
  <si>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</si>
  <si>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</si>
  <si>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</si>
  <si>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</si>
  <si>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</si>
  <si>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</si>
  <si>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</si>
  <si>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</si>
  <si>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</si>
  <si>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</si>
  <si>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</si>
  <si>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</si>
  <si>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</si>
  <si>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</si>
  <si>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</si>
  <si>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</si>
  <si>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</si>
  <si>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</si>
  <si>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</si>
  <si>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</si>
  <si>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</si>
  <si>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</si>
  <si>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</si>
  <si>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</si>
  <si>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</si>
  <si>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</si>
  <si>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</si>
  <si>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</si>
  <si>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</si>
  <si>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</si>
  <si>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</si>
  <si>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</si>
  <si>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</si>
  <si>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</si>
  <si>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</si>
  <si>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</si>
  <si>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</si>
  <si>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</si>
  <si>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</si>
  <si>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</si>
  <si>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</si>
  <si>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</si>
  <si>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</si>
  <si>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</si>
  <si>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</si>
  <si>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</si>
  <si>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</si>
  <si>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</si>
  <si>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</si>
  <si>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</si>
  <si>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</si>
  <si>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</si>
  <si>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</si>
  <si>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</si>
  <si>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</si>
  <si>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</si>
  <si>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</si>
  <si>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</si>
  <si>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</si>
  <si>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</si>
  <si>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</si>
  <si>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</si>
  <si>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</si>
  <si>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</si>
  <si>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</si>
  <si>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</si>
  <si>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</si>
  <si>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</si>
  <si>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</si>
  <si>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</si>
  <si>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</si>
  <si>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</si>
  <si>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</si>
  <si>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</si>
  <si>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</si>
  <si>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</si>
  <si>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</si>
  <si>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</si>
  <si>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</si>
  <si>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</si>
  <si>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</si>
  <si>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</si>
  <si>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</si>
  <si>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</si>
  <si>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</si>
  <si>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</si>
  <si>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</si>
  <si>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</si>
  <si>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</si>
  <si>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</si>
  <si>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</si>
  <si>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</si>
  <si>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</si>
  <si>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</si>
  <si>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</si>
  <si>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</si>
  <si>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</si>
  <si>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</si>
  <si>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</si>
  <si>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</si>
  <si>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</si>
  <si>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</si>
  <si>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</si>
  <si>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</si>
  <si>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</si>
  <si>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</si>
  <si>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</si>
  <si>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</si>
  <si>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</si>
  <si>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</si>
  <si>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</si>
  <si>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</si>
  <si>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</si>
  <si>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</si>
  <si>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</si>
  <si>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</si>
  <si>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</si>
  <si>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</si>
  <si>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</si>
  <si>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</si>
  <si>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</si>
  <si>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</si>
  <si>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</si>
  <si>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</si>
  <si>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</si>
  <si>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</si>
  <si>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</si>
  <si>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</si>
  <si>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</si>
  <si>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</si>
  <si>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</si>
  <si>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</si>
  <si>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</si>
  <si>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</si>
  <si>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</si>
  <si>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</si>
  <si>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</si>
  <si>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</si>
  <si>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</si>
  <si>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</si>
  <si>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</si>
  <si>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</si>
  <si>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</si>
  <si>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</si>
  <si>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</si>
  <si>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</si>
  <si>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</si>
  <si>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</si>
  <si>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</si>
  <si>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</si>
  <si>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</si>
  <si>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</si>
  <si>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</si>
  <si>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</si>
  <si>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</si>
  <si>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</si>
  <si>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</si>
  <si>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</si>
  <si>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</si>
  <si>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</si>
  <si>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</si>
  <si>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</si>
  <si>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</si>
  <si>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</si>
  <si>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</si>
  <si>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</si>
  <si>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</si>
  <si>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</si>
  <si>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</si>
  <si>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</si>
  <si>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</si>
  <si>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</si>
  <si>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</si>
  <si>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</si>
  <si>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</si>
  <si>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</si>
  <si>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</si>
  <si>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</si>
  <si>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</si>
  <si>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</si>
  <si>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</si>
  <si>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</si>
  <si>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</si>
  <si>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</si>
  <si>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</si>
  <si>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</si>
  <si>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</si>
  <si>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</si>
  <si>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</si>
  <si>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</si>
  <si>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</si>
  <si>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</si>
  <si>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</si>
  <si>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</si>
  <si>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</si>
  <si>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</si>
  <si>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</si>
  <si>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</si>
  <si>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</si>
  <si>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</si>
  <si>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</si>
  <si>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</si>
  <si>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</si>
  <si>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</si>
  <si>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</si>
  <si>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</si>
  <si>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</si>
  <si>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</si>
  <si>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</si>
  <si>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</si>
  <si>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</si>
  <si>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</si>
  <si>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</si>
  <si>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</si>
  <si>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</si>
  <si>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</si>
  <si>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</si>
  <si>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</si>
  <si>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</si>
  <si>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</si>
  <si>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</si>
  <si>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</si>
  <si>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</si>
  <si>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</si>
  <si>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</si>
  <si>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</si>
  <si>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</si>
  <si>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</si>
  <si>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</si>
  <si>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</si>
  <si>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</si>
  <si>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</si>
  <si>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</si>
  <si>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</si>
  <si>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</si>
  <si>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</si>
  <si>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</si>
  <si>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</si>
  <si>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</si>
  <si>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</si>
  <si>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</si>
  <si>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</si>
  <si>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</si>
  <si>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</si>
  <si>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</si>
  <si>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</si>
  <si>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</si>
  <si>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</si>
  <si>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</si>
  <si>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</si>
  <si>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</si>
  <si>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</si>
  <si>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</si>
  <si>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</si>
  <si>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</si>
  <si>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</si>
  <si>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</si>
  <si>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</si>
  <si>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</si>
  <si>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</si>
  <si>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</si>
  <si>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</si>
  <si>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</si>
  <si>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</si>
  <si>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</si>
  <si>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</si>
  <si>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</si>
  <si>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</si>
  <si>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</si>
  <si>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</si>
  <si>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</si>
  <si>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</si>
  <si>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</si>
  <si>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</si>
  <si>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</si>
  <si>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</si>
  <si>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</si>
  <si>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</si>
  <si>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</si>
  <si>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</si>
  <si>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</si>
  <si>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</si>
  <si>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</si>
  <si>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</si>
  <si>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</si>
  <si>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</si>
  <si>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</si>
  <si>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</si>
  <si>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</si>
  <si>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</si>
  <si>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</si>
  <si>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</si>
  <si>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</si>
  <si>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</si>
  <si>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</si>
  <si>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</si>
  <si>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</si>
  <si>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</si>
  <si>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</si>
  <si>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</si>
  <si>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</si>
  <si>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</si>
  <si>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</si>
  <si>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</si>
  <si>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</si>
  <si>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</si>
  <si>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</si>
  <si>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</si>
  <si>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</si>
  <si>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</si>
  <si>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</si>
  <si>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</si>
  <si>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</si>
  <si>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</si>
  <si>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</si>
  <si>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</si>
  <si>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</si>
  <si>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</si>
  <si>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</si>
  <si>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</si>
  <si>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</si>
  <si>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</si>
  <si>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</si>
  <si>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</si>
  <si>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</si>
  <si>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</si>
  <si>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</si>
  <si>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</si>
  <si>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</si>
  <si>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</si>
  <si>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</si>
  <si>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</si>
  <si>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</si>
  <si>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</si>
  <si>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</si>
  <si>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</si>
  <si>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</si>
  <si>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</si>
  <si>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</si>
  <si>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</si>
  <si>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</si>
  <si>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</si>
  <si>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</si>
  <si>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</si>
  <si>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</si>
  <si>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</si>
  <si>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</si>
  <si>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</si>
  <si>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</si>
  <si>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</si>
  <si>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</si>
  <si>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</si>
  <si>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</si>
  <si>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</si>
  <si>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</si>
  <si>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</si>
  <si>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</si>
  <si>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</si>
  <si>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</si>
  <si>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</si>
  <si>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</si>
  <si>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</si>
  <si>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</si>
  <si>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</si>
  <si>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</si>
  <si>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</si>
  <si>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</si>
  <si>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</si>
  <si>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</si>
  <si>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</si>
  <si>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</si>
  <si>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</si>
  <si>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</si>
  <si>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</si>
  <si>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</si>
  <si>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</si>
  <si>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</si>
  <si>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</si>
  <si>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</si>
  <si>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</si>
  <si>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</si>
  <si>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</si>
  <si>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</si>
  <si>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</si>
  <si>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</si>
  <si>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</si>
  <si>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</si>
  <si>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</si>
  <si>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</si>
  <si>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</si>
  <si>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</si>
  <si>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</si>
  <si>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</si>
  <si>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</si>
  <si>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</si>
  <si>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</si>
  <si>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</si>
  <si>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</si>
  <si>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</si>
  <si>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</si>
  <si>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</si>
  <si>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</si>
  <si>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</si>
  <si>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</si>
  <si>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</si>
  <si>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</si>
  <si>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</si>
  <si>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</si>
  <si>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</si>
  <si>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</si>
  <si>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</si>
  <si>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</si>
  <si>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</si>
  <si>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</si>
  <si>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</si>
  <si>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</si>
  <si>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</si>
  <si>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</si>
  <si>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</si>
  <si>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</si>
  <si>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</si>
  <si>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</si>
  <si>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</si>
  <si>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</si>
  <si>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</si>
  <si>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</si>
  <si>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</si>
  <si>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</si>
  <si>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</si>
  <si>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</si>
  <si>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</si>
  <si>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</si>
  <si>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</si>
  <si>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</si>
  <si>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</si>
  <si>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</si>
  <si>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</si>
  <si>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</si>
  <si>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</si>
  <si>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</si>
  <si>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</si>
  <si>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</si>
  <si>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</si>
  <si>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</si>
  <si>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</si>
  <si>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</si>
  <si>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</si>
  <si>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</si>
  <si>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</si>
  <si>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</si>
  <si>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</si>
  <si>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</si>
  <si>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</si>
  <si>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</si>
  <si>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</si>
  <si>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</si>
  <si>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</si>
  <si>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</si>
  <si>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</si>
  <si>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</si>
  <si>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</si>
  <si>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</si>
  <si>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</si>
  <si>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</si>
  <si>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</si>
  <si>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</si>
  <si>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</si>
  <si>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</si>
  <si>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</si>
  <si>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</si>
  <si>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</si>
  <si>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</si>
  <si>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</si>
  <si>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</si>
  <si>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</si>
  <si>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</si>
  <si>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</si>
  <si>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</si>
  <si>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</si>
  <si>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</si>
  <si>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</si>
  <si>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</si>
  <si>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</si>
  <si>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</si>
  <si>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</si>
  <si>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</si>
  <si>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</si>
  <si>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</si>
  <si>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</si>
  <si>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</si>
  <si>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</si>
  <si>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</si>
  <si>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</si>
  <si>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</si>
  <si>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</si>
  <si>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</si>
  <si>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</si>
  <si>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</si>
  <si>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</si>
  <si>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</si>
  <si>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</si>
  <si>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</si>
  <si>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</si>
  <si>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</si>
  <si>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</si>
  <si>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</si>
  <si>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</si>
  <si>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</si>
  <si>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</si>
  <si>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</si>
  <si>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</si>
  <si>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</si>
  <si>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</si>
  <si>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</si>
  <si>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</si>
  <si>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</si>
  <si>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</si>
  <si>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</si>
  <si>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</si>
  <si>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</si>
  <si>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</si>
  <si>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</si>
  <si>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</si>
  <si>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</si>
  <si>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</si>
  <si>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</si>
  <si>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</si>
  <si>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</si>
  <si>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</si>
  <si>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</si>
  <si>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</si>
  <si>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</si>
  <si>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</si>
  <si>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</si>
  <si>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</si>
  <si>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</si>
  <si>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</si>
  <si>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</si>
  <si>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</si>
  <si>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</si>
  <si>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</si>
  <si>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</si>
  <si>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</si>
  <si>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</si>
  <si>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</si>
  <si>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</si>
  <si>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</si>
  <si>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</si>
  <si>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</si>
  <si>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</si>
  <si>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</si>
  <si>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</si>
  <si>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</si>
  <si>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</si>
  <si>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</si>
  <si>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</si>
  <si>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</si>
  <si>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</si>
  <si>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</si>
  <si>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</si>
  <si>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</si>
  <si>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</si>
  <si>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</si>
  <si>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</si>
  <si>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</si>
  <si>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</si>
  <si>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</si>
  <si>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</si>
  <si>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</si>
  <si>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</si>
  <si>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</si>
  <si>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</si>
  <si>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</si>
  <si>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</si>
  <si>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</si>
  <si>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</si>
  <si>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</si>
  <si>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</si>
  <si>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</si>
  <si>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</si>
  <si>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</si>
  <si>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</si>
  <si>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</si>
  <si>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</si>
  <si>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</si>
  <si>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</si>
  <si>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</si>
  <si>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</si>
  <si>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</si>
  <si>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</si>
  <si>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</si>
  <si>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</si>
  <si>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</si>
  <si>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</si>
  <si>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</si>
  <si>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</si>
  <si>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</si>
  <si>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</si>
  <si>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</si>
  <si>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</si>
  <si>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</si>
  <si>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</si>
  <si>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</si>
  <si>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</si>
  <si>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</si>
  <si>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</si>
  <si>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</si>
  <si>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</si>
  <si>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</si>
  <si>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</si>
  <si>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</si>
  <si>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</si>
  <si>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</si>
  <si>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</si>
  <si>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</si>
  <si>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</si>
  <si>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</si>
  <si>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</si>
  <si>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</si>
  <si>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</si>
  <si>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</si>
  <si>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</si>
  <si>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</si>
  <si>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</si>
  <si>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</si>
  <si>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</si>
  <si>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</si>
  <si>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</si>
  <si>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</si>
  <si>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</si>
  <si>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</si>
  <si>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</si>
  <si>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</si>
  <si>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</si>
  <si>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</si>
  <si>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</si>
  <si>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</si>
  <si>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</si>
  <si>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</si>
  <si>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</si>
  <si>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</si>
  <si>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</si>
  <si>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</si>
  <si>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</si>
  <si>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</si>
  <si>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</si>
  <si>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</si>
  <si>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</si>
  <si>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</si>
  <si>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</si>
  <si>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</si>
  <si>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</si>
  <si>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</si>
  <si>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</si>
  <si>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</si>
  <si>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</si>
  <si>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</si>
  <si>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</si>
  <si>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</si>
  <si>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</si>
  <si>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</si>
  <si>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</si>
  <si>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</si>
  <si>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</si>
  <si>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</si>
  <si>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</si>
  <si>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</si>
  <si>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</si>
  <si>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</si>
  <si>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</si>
  <si>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</si>
  <si>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</si>
  <si>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</si>
  <si>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</si>
  <si>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</si>
  <si>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</si>
  <si>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</si>
  <si>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</si>
  <si>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</si>
  <si>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</si>
  <si>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</si>
  <si>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</si>
  <si>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</si>
  <si>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</si>
  <si>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</si>
  <si>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</si>
  <si>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</si>
  <si>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</si>
  <si>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</si>
  <si>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</si>
  <si>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</si>
  <si>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</si>
  <si>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</si>
  <si>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</si>
  <si>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</si>
  <si>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</si>
  <si>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</si>
  <si>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</si>
  <si>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</si>
  <si>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</si>
  <si>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</si>
  <si>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</si>
  <si>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</si>
  <si>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</si>
  <si>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</si>
  <si>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</si>
  <si>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</si>
  <si>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</si>
  <si>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</si>
  <si>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</si>
  <si>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</si>
  <si>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</si>
  <si>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</si>
  <si>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</si>
  <si>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</si>
  <si>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</si>
  <si>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</si>
  <si>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</si>
  <si>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</si>
  <si>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</si>
  <si>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</si>
  <si>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</si>
  <si>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</si>
  <si>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</si>
  <si>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</si>
  <si>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</si>
  <si>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</si>
  <si>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</si>
  <si>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</si>
  <si>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</si>
  <si>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</si>
  <si>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</si>
  <si>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</si>
  <si>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</si>
  <si>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</si>
  <si>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</si>
  <si>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</si>
  <si>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</si>
  <si>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</si>
  <si>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</si>
  <si>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</si>
  <si>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</si>
  <si>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</si>
  <si>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</si>
  <si>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</si>
  <si>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</si>
  <si>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</si>
  <si>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</si>
  <si>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</si>
  <si>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</si>
  <si>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</si>
  <si>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</si>
  <si>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</si>
  <si>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</si>
  <si>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</si>
  <si>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</si>
  <si>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</si>
  <si>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</si>
  <si>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</si>
  <si>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</si>
  <si>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</si>
  <si>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</si>
  <si>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</si>
  <si>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</si>
  <si>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</si>
  <si>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</si>
  <si>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</si>
  <si>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</si>
  <si>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</si>
  <si>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</si>
  <si>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</si>
  <si>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</si>
  <si>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</si>
  <si>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</si>
  <si>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</si>
  <si>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</si>
  <si>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</si>
  <si>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</si>
  <si>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</si>
  <si>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</si>
  <si>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</si>
  <si>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</si>
  <si>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</si>
  <si>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</si>
  <si>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</si>
  <si>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</si>
  <si>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</si>
  <si>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</si>
  <si>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</si>
  <si>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</si>
  <si>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</si>
  <si>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</si>
  <si>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</si>
  <si>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</si>
  <si>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</si>
  <si>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</si>
  <si>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</si>
  <si>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</si>
  <si>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</si>
  <si>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</si>
  <si>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</si>
  <si>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</si>
  <si>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</si>
  <si>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</si>
  <si>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</si>
  <si>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</si>
  <si>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</si>
  <si>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</si>
  <si>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</si>
  <si>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</si>
  <si>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</si>
  <si>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</si>
  <si>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</si>
  <si>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</si>
  <si>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</si>
  <si>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</si>
  <si>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</si>
  <si>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</si>
  <si>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</si>
  <si>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</si>
  <si>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</si>
  <si>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</si>
  <si>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</si>
  <si>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</si>
  <si>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</si>
  <si>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</si>
  <si>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</si>
  <si>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</si>
  <si>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</si>
  <si>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</si>
  <si>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</si>
  <si>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</si>
  <si>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</si>
  <si>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</si>
  <si>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</si>
  <si>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</si>
  <si>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</si>
  <si>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</si>
  <si>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</si>
  <si>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</si>
  <si>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</si>
  <si>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</si>
  <si>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</si>
  <si>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</si>
  <si>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</si>
  <si>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</si>
  <si>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</si>
  <si>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</si>
  <si>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</si>
  <si>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</si>
  <si>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</si>
  <si>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</si>
  <si>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</si>
  <si>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</si>
  <si>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</si>
  <si>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</si>
  <si>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</si>
  <si>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</si>
  <si>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</si>
  <si>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</si>
  <si>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</si>
  <si>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</si>
  <si>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</si>
  <si>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</si>
  <si>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</si>
  <si>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</si>
  <si>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</si>
  <si>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</si>
  <si>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</si>
  <si>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</si>
  <si>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</si>
  <si>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</si>
  <si>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</si>
  <si>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</si>
  <si>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</si>
  <si>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</si>
  <si>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</si>
  <si>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</si>
  <si>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</si>
  <si>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</si>
  <si>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</si>
  <si>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</si>
  <si>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</si>
  <si>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</si>
  <si>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</si>
  <si>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</si>
  <si>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</si>
  <si>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</si>
  <si>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</si>
  <si>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</si>
  <si>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</si>
  <si>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</si>
  <si>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</si>
  <si>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</si>
  <si>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</si>
  <si>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</si>
  <si>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</si>
  <si>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</si>
  <si>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</si>
  <si>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</si>
  <si>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</si>
  <si>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</si>
  <si>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</si>
  <si>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</si>
  <si>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</si>
  <si>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</si>
  <si>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</si>
  <si>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</si>
  <si>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</si>
  <si>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</si>
  <si>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</si>
  <si>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</si>
  <si>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</si>
  <si>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</si>
  <si>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</si>
  <si>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</si>
  <si>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</si>
  <si>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</si>
  <si>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</si>
  <si>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</si>
  <si>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</si>
  <si>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</si>
  <si>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</si>
  <si>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</si>
  <si>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</si>
  <si>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</si>
  <si>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</si>
  <si>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</si>
  <si>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</si>
  <si>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</si>
  <si>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</si>
  <si>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</si>
  <si>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</si>
  <si>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</si>
  <si>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</si>
  <si>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</si>
  <si>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</si>
  <si>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</si>
  <si>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</si>
  <si>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</si>
  <si>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</si>
  <si>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</si>
  <si>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</si>
  <si>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</si>
  <si>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</si>
  <si>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</si>
  <si>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</si>
  <si>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</si>
  <si>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</si>
  <si>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</si>
  <si>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</si>
  <si>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</si>
  <si>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</si>
  <si>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</si>
  <si>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</si>
  <si>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</si>
  <si>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</si>
  <si>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</si>
  <si>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</si>
  <si>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</si>
  <si>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</si>
  <si>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</si>
  <si>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</si>
  <si>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</si>
  <si>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</si>
  <si>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</si>
  <si>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</si>
  <si>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</si>
  <si>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</si>
  <si>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</si>
  <si>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</si>
  <si>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</si>
  <si>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</si>
  <si>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</si>
  <si>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</si>
  <si>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</si>
  <si>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</si>
  <si>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</si>
  <si>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</si>
  <si>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</si>
  <si>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</si>
  <si>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</si>
  <si>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</si>
  <si>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</si>
  <si>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</si>
  <si>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</si>
  <si>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</si>
  <si>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</si>
  <si>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</si>
  <si>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</si>
  <si>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</si>
  <si>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</si>
  <si>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</si>
  <si>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</si>
  <si>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</si>
  <si>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</si>
  <si>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</si>
  <si>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</si>
  <si>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</si>
  <si>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</si>
  <si>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</si>
  <si>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</si>
  <si>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</si>
  <si>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</si>
  <si>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</si>
  <si>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</si>
  <si>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</si>
  <si>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</si>
  <si>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</si>
  <si>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</si>
  <si>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</si>
  <si>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</si>
  <si>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</si>
  <si>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</si>
  <si>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</si>
  <si>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</si>
  <si>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</si>
  <si>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</si>
  <si>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</si>
  <si>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</si>
  <si>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</si>
  <si>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</si>
  <si>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</si>
  <si>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</si>
  <si>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</si>
  <si>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</si>
  <si>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</si>
  <si>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</si>
  <si>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</si>
  <si>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</si>
  <si>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</si>
  <si>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</si>
  <si>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</si>
  <si>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</si>
  <si>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</si>
  <si>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</si>
  <si>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</si>
  <si>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</si>
  <si>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</si>
  <si>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</si>
  <si>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</si>
  <si>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</si>
  <si>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</si>
  <si>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</si>
  <si>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</si>
  <si>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</si>
  <si>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</si>
  <si>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</si>
  <si>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</si>
  <si>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</si>
  <si>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</si>
  <si>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</si>
  <si>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</si>
  <si>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</si>
  <si>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</si>
  <si>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</si>
  <si>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</si>
  <si>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</si>
  <si>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</si>
  <si>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</si>
  <si>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</si>
  <si>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</si>
  <si>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</si>
  <si>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</si>
  <si>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</si>
  <si>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</si>
  <si>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</si>
  <si>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</si>
  <si>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</si>
  <si>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</si>
  <si>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</si>
  <si>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</si>
  <si>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</si>
  <si>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</si>
  <si>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</si>
  <si>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</si>
  <si>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</si>
  <si>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</si>
  <si>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</si>
  <si>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</si>
  <si>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</si>
  <si>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</si>
  <si>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</si>
  <si>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</si>
  <si>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</si>
  <si>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</si>
  <si>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</si>
  <si>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</si>
  <si>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</si>
  <si>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</si>
  <si>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</si>
  <si>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</si>
  <si>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</si>
  <si>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</si>
  <si>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</si>
  <si>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</si>
  <si>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</si>
  <si>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</si>
  <si>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</si>
  <si>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</si>
  <si>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</si>
  <si>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</si>
  <si>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</si>
  <si>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</si>
  <si>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</si>
  <si>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</si>
  <si>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</si>
  <si>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</si>
  <si>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</si>
  <si>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</si>
  <si>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</si>
  <si>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</si>
  <si>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</si>
  <si>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</si>
  <si>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</si>
  <si>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</si>
  <si>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</si>
  <si>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</si>
  <si>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</si>
  <si>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</si>
  <si>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</si>
  <si>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</si>
  <si>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</si>
  <si>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</si>
  <si>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</si>
  <si>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</si>
  <si>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</si>
  <si>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</si>
  <si>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</si>
  <si>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</si>
  <si>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</si>
  <si>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</si>
  <si>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</si>
  <si>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</si>
  <si>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</si>
  <si>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</si>
  <si>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</si>
  <si>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</si>
  <si>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</si>
  <si>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</si>
  <si>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</si>
  <si>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</si>
  <si>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</si>
  <si>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</si>
  <si>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</si>
  <si>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</si>
  <si>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</si>
  <si>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</si>
  <si>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</si>
  <si>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</si>
  <si>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</si>
  <si>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</si>
  <si>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</si>
  <si>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</si>
  <si>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</si>
  <si>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</si>
  <si>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</si>
  <si>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</si>
  <si>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</si>
  <si>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</si>
  <si>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</si>
  <si>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</si>
  <si>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</si>
  <si>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</si>
  <si>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</si>
  <si>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</si>
  <si>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</si>
  <si>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</si>
  <si>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</si>
  <si>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</si>
  <si>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</si>
  <si>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</si>
  <si>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</si>
  <si>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</si>
  <si>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</si>
  <si>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</si>
  <si>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</si>
  <si>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</si>
  <si>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</si>
  <si>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</si>
  <si>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</si>
  <si>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</si>
  <si>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</si>
  <si>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</si>
  <si>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</si>
  <si>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</si>
  <si>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</si>
  <si>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</si>
  <si>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</si>
  <si>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</si>
  <si>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</si>
  <si>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</si>
  <si>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</si>
  <si>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</si>
  <si>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</si>
  <si>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</si>
  <si>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</si>
  <si>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</si>
  <si>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</si>
  <si>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</si>
  <si>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</si>
  <si>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</si>
  <si>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</si>
  <si>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</si>
  <si>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</si>
  <si>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</si>
  <si>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</si>
  <si>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</si>
  <si>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</si>
  <si>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</si>
  <si>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</si>
  <si>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</si>
  <si>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</si>
  <si>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</si>
  <si>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</si>
  <si>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</si>
  <si>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</si>
  <si>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</si>
  <si>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</si>
  <si>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</si>
  <si>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</si>
  <si>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</si>
  <si>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</si>
  <si>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</si>
  <si>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</si>
  <si>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</si>
  <si>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</si>
  <si>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</si>
  <si>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</si>
  <si>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</si>
  <si>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</si>
  <si>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</si>
  <si>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</si>
  <si>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</si>
  <si>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</si>
  <si>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</si>
  <si>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</si>
  <si>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</si>
  <si>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</si>
  <si>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</si>
  <si>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</si>
  <si>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</si>
  <si>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</si>
  <si>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</si>
  <si>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</si>
  <si>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</si>
  <si>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</si>
  <si>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</si>
  <si>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</si>
  <si>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</si>
  <si>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</si>
  <si>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</si>
  <si>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</si>
  <si>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</si>
  <si>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</si>
  <si>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</si>
  <si>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</si>
  <si>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</si>
  <si>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</si>
  <si>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</si>
  <si>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</si>
  <si>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</si>
  <si>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</si>
  <si>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</si>
  <si>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</si>
  <si>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</si>
  <si>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</si>
  <si>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</si>
  <si>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</si>
  <si>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</si>
  <si>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</si>
  <si>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</si>
  <si>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</si>
  <si>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</si>
  <si>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</si>
  <si>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</si>
  <si>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</si>
  <si>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</si>
  <si>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</si>
  <si>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</si>
  <si>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</si>
  <si>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</si>
  <si>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</si>
  <si>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</si>
  <si>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</si>
  <si>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</si>
  <si>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</si>
  <si>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</si>
  <si>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</si>
  <si>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</si>
  <si>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</si>
  <si>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</si>
  <si>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</si>
  <si>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</si>
  <si>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</si>
  <si>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</si>
  <si>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</si>
  <si>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</si>
  <si>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</si>
  <si>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</si>
  <si>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</si>
  <si>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</si>
  <si>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</si>
  <si>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</si>
  <si>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</si>
  <si>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</si>
  <si>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</si>
  <si>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</si>
  <si>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</si>
  <si>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</si>
  <si>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</si>
  <si>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</si>
  <si>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</si>
  <si>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</si>
  <si>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</si>
  <si>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</si>
  <si>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</si>
  <si>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</si>
  <si>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</si>
  <si>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</si>
  <si>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</si>
  <si>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</si>
  <si>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</si>
  <si>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</si>
  <si>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</si>
  <si>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</si>
  <si>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</si>
  <si>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</si>
  <si>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</si>
  <si>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</si>
  <si>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</si>
  <si>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</si>
  <si>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</si>
  <si>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</si>
  <si>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</si>
  <si>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</si>
  <si>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</si>
  <si>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</si>
  <si>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</si>
  <si>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</si>
  <si>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</si>
  <si>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</si>
  <si>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</si>
  <si>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</si>
  <si>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</si>
  <si>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</si>
  <si>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</si>
  <si>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</si>
  <si>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</si>
  <si>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</si>
  <si>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</si>
  <si>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</si>
  <si>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</si>
  <si>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</si>
  <si>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</si>
  <si>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</si>
  <si>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</si>
  <si>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</si>
  <si>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</si>
  <si>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</si>
  <si>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</si>
  <si>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</si>
  <si>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</si>
  <si>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</si>
  <si>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</si>
  <si>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</si>
  <si>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</si>
  <si>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</si>
  <si>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</si>
  <si>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</si>
  <si>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</si>
  <si>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</si>
  <si>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</si>
  <si>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</si>
  <si>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</si>
  <si>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</si>
  <si>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</si>
  <si>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</si>
  <si>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</si>
  <si>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</si>
  <si>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</si>
  <si>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</si>
  <si>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</si>
  <si>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</si>
  <si>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</si>
  <si>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</si>
  <si>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</si>
  <si>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</si>
  <si>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</si>
  <si>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</si>
  <si>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</si>
  <si>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</si>
  <si>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</si>
  <si>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</si>
  <si>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</si>
  <si>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</si>
  <si>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</si>
  <si>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</si>
  <si>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</si>
  <si>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</si>
  <si>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</si>
  <si>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</si>
  <si>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</si>
  <si>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</si>
  <si>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</si>
  <si>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</si>
  <si>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</si>
  <si>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</si>
  <si>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</si>
  <si>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</si>
  <si>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</si>
  <si>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</si>
  <si>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</si>
  <si>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</si>
  <si>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</si>
  <si>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</si>
  <si>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</si>
  <si>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</si>
  <si>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</si>
  <si>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</si>
  <si>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</si>
  <si>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</si>
  <si>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</si>
  <si>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</si>
  <si>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</si>
  <si>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</si>
  <si>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</si>
  <si>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</si>
  <si>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</si>
  <si>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</si>
  <si>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</si>
  <si>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</si>
  <si>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</si>
  <si>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</si>
  <si>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</si>
  <si>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</si>
  <si>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</si>
  <si>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</si>
  <si>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</si>
  <si>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</si>
  <si>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</si>
  <si>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</si>
  <si>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</si>
  <si>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</si>
  <si>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</si>
  <si>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</si>
  <si>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</si>
  <si>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</si>
  <si>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</si>
  <si>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</si>
  <si>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</si>
  <si>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</si>
  <si>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</si>
  <si>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</si>
  <si>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</si>
  <si>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</si>
  <si>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</si>
  <si>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</si>
  <si>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</si>
  <si>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</si>
  <si>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</si>
  <si>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</si>
  <si>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</si>
  <si>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</si>
  <si>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</si>
  <si>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</si>
  <si>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</si>
  <si>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</si>
  <si>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</si>
  <si>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</si>
  <si>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</si>
  <si>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</si>
  <si>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</si>
  <si>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</si>
  <si>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</si>
  <si>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</si>
  <si>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</si>
  <si>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</si>
  <si>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</si>
  <si>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</si>
  <si>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</si>
  <si>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</si>
  <si>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</si>
  <si>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</si>
  <si>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</si>
  <si>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</si>
  <si>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</si>
  <si>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</si>
  <si>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</si>
  <si>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</si>
  <si>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</si>
  <si>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</si>
  <si>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</si>
  <si>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</si>
  <si>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</si>
  <si>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</si>
  <si>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</si>
  <si>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</si>
  <si>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</si>
  <si>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</si>
  <si>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</si>
  <si>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</si>
  <si>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</si>
  <si>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</si>
  <si>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</si>
  <si>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</si>
  <si>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</si>
  <si>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</si>
  <si>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</si>
  <si>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</si>
  <si>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</si>
  <si>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</si>
  <si>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</si>
  <si>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</si>
  <si>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</si>
  <si>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</si>
  <si>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</si>
  <si>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</si>
  <si>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</si>
  <si>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</si>
  <si>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</si>
  <si>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</si>
  <si>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</si>
  <si>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</si>
  <si>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</si>
  <si>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</si>
  <si>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</si>
  <si>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</si>
  <si>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</si>
  <si>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</si>
  <si>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</si>
  <si>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</si>
  <si>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</si>
  <si>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</si>
  <si>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</si>
  <si>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</si>
  <si>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</si>
  <si>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</si>
  <si>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</si>
  <si>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</si>
  <si>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</si>
  <si>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</si>
  <si>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</si>
  <si>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</si>
  <si>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</si>
  <si>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</si>
  <si>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</si>
  <si>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</si>
  <si>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</si>
  <si>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</si>
  <si>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</si>
  <si>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</si>
  <si>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</si>
  <si>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</si>
  <si>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</si>
  <si>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</si>
  <si>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</si>
  <si>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</si>
  <si>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</si>
  <si>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</si>
  <si>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</si>
  <si>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</si>
  <si>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</si>
  <si>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</si>
  <si>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</si>
  <si>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</si>
  <si>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</si>
  <si>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</si>
  <si>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</si>
  <si>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</si>
  <si>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</si>
  <si>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</si>
  <si>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</si>
  <si>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</si>
  <si>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</si>
  <si>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</si>
  <si>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</si>
  <si>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</si>
  <si>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</si>
  <si>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</si>
  <si>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</si>
  <si>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</si>
  <si>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</si>
  <si>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</si>
  <si>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</si>
  <si>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</si>
  <si>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</si>
  <si>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</si>
  <si>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</si>
  <si>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</si>
  <si>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</si>
  <si>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</si>
  <si>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</si>
  <si>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</si>
  <si>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</si>
  <si>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</si>
  <si>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</si>
  <si>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</si>
  <si>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</si>
  <si>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</si>
  <si>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</si>
  <si>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</si>
  <si>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</si>
  <si>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</si>
  <si>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</si>
  <si>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</si>
  <si>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</si>
  <si>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</si>
  <si>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</si>
  <si>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</si>
  <si>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</si>
  <si>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</si>
  <si>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</si>
  <si>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</si>
  <si>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</si>
  <si>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</si>
  <si>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</si>
  <si>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</si>
  <si>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</si>
  <si>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</si>
  <si>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</si>
  <si>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</si>
  <si>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</si>
  <si>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</si>
  <si>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</si>
  <si>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</si>
  <si>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</si>
  <si>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</si>
  <si>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</si>
  <si>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</si>
  <si>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</si>
  <si>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</si>
  <si>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</si>
  <si>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</si>
  <si>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</si>
  <si>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</si>
  <si>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</si>
  <si>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</si>
  <si>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</si>
  <si>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</si>
  <si>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</si>
  <si>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</si>
  <si>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</si>
  <si>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</si>
  <si>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</si>
  <si>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</si>
  <si>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</si>
  <si>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</si>
  <si>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</si>
  <si>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</si>
  <si>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</si>
  <si>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</si>
  <si>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</si>
  <si>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</si>
  <si>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</si>
  <si>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</si>
  <si>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</si>
  <si>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</si>
  <si>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</si>
  <si>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</si>
  <si>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</si>
  <si>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</si>
  <si>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</si>
  <si>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</si>
  <si>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</si>
  <si>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</si>
  <si>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</si>
  <si>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</si>
  <si>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</si>
  <si>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</si>
  <si>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</si>
  <si>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</si>
  <si>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</si>
  <si>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</si>
  <si>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</si>
  <si>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</si>
  <si>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</si>
  <si>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</si>
  <si>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</si>
  <si>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</si>
  <si>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</si>
  <si>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</si>
  <si>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</si>
  <si>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</si>
  <si>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</si>
  <si>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</si>
  <si>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</si>
  <si>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</si>
  <si>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</si>
  <si>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</si>
  <si>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</si>
  <si>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</si>
  <si>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</si>
  <si>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</si>
  <si>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</si>
  <si>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</si>
  <si>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</si>
  <si>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</si>
  <si>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</si>
  <si>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</si>
  <si>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</si>
  <si>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</si>
  <si>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</si>
  <si>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</si>
  <si>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</si>
  <si>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</si>
  <si>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</si>
  <si>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</si>
  <si>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</si>
  <si>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</si>
  <si>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</si>
  <si>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</si>
  <si>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</si>
  <si>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</si>
  <si>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</si>
  <si>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</si>
  <si>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</si>
  <si>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</si>
  <si>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</si>
  <si>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</si>
  <si>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</si>
  <si>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</si>
  <si>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</si>
  <si>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</si>
  <si>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</si>
  <si>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</si>
  <si>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</si>
  <si>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</si>
  <si>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</si>
  <si>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</si>
  <si>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</si>
  <si>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</si>
  <si>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</si>
  <si>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</si>
  <si>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</si>
  <si>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</si>
  <si>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</si>
  <si>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</si>
  <si>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</si>
  <si>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</si>
  <si>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</si>
  <si>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</si>
  <si>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</si>
  <si>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</si>
  <si>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</si>
  <si>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</si>
  <si>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</si>
  <si>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</si>
  <si>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</si>
  <si>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</si>
  <si>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</si>
  <si>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</si>
  <si>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</si>
  <si>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</si>
  <si>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</si>
  <si>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</si>
  <si>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</si>
  <si>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</si>
  <si>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</si>
  <si>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</si>
  <si>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</si>
  <si>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</si>
  <si>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</si>
  <si>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</si>
  <si>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</si>
  <si>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</si>
  <si>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</si>
  <si>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</si>
  <si>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</si>
  <si>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</si>
  <si>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</si>
  <si>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</si>
  <si>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</si>
  <si>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</si>
  <si>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</si>
  <si>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</si>
  <si>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</si>
  <si>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</si>
  <si>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</si>
  <si>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</si>
  <si>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</si>
  <si>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</si>
  <si>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</si>
  <si>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</si>
  <si>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</si>
  <si>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</si>
  <si>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</si>
  <si>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</si>
  <si>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</si>
  <si>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</si>
  <si>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</si>
  <si>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</si>
  <si>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</si>
  <si>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</si>
  <si>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</si>
  <si>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</si>
  <si>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</si>
  <si>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</si>
  <si>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</si>
  <si>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</si>
  <si>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</si>
  <si>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</si>
  <si>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</si>
  <si>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</si>
  <si>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</si>
  <si>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</si>
  <si>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</si>
  <si>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</si>
  <si>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</si>
  <si>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</si>
  <si>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</si>
  <si>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</si>
  <si>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</si>
  <si>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</si>
  <si>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</si>
  <si>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</si>
  <si>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</si>
  <si>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</si>
  <si>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</si>
  <si>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</si>
  <si>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</si>
  <si>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</si>
  <si>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</si>
  <si>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</si>
  <si>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</si>
  <si>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</si>
  <si>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</si>
  <si>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</si>
  <si>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</si>
  <si>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</si>
  <si>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</si>
  <si>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</si>
  <si>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</si>
  <si>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</si>
  <si>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</si>
  <si>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</si>
  <si>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</si>
  <si>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</si>
  <si>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</si>
  <si>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</si>
  <si>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</si>
  <si>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</si>
  <si>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</si>
  <si>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</si>
  <si>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</si>
  <si>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</si>
  <si>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</si>
  <si>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</si>
  <si>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</si>
  <si>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</si>
  <si>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</si>
  <si>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</si>
  <si>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</si>
  <si>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</si>
  <si>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</si>
  <si>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</si>
  <si>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</si>
  <si>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</si>
  <si>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</si>
  <si>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</si>
  <si>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</si>
  <si>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</si>
  <si>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</si>
  <si>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</si>
  <si>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</si>
  <si>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</si>
  <si>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</si>
  <si>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</si>
  <si>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</si>
  <si>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</si>
  <si>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</si>
  <si>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</si>
  <si>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</si>
  <si>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</si>
  <si>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</si>
  <si>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</si>
  <si>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</si>
  <si>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</si>
  <si>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</si>
  <si>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</si>
  <si>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</si>
  <si>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</si>
  <si>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</si>
  <si>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</si>
  <si>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</si>
  <si>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</si>
  <si>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</si>
  <si>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</si>
  <si>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</si>
  <si>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</si>
  <si>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</si>
  <si>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</si>
  <si>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</si>
  <si>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</si>
  <si>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</si>
  <si>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</si>
  <si>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</si>
  <si>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</si>
  <si>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</si>
  <si>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</si>
  <si>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</si>
  <si>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</si>
  <si>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</si>
  <si>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</si>
  <si>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</si>
  <si>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</si>
  <si>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</si>
  <si>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</si>
  <si>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</si>
  <si>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</si>
  <si>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</si>
  <si>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</si>
  <si>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</si>
  <si>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</si>
  <si>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</si>
  <si>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</si>
  <si>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</si>
  <si>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</si>
  <si>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</si>
  <si>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</si>
  <si>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</si>
  <si>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</si>
  <si>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</si>
  <si>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</si>
  <si>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</si>
  <si>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</si>
  <si>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</si>
  <si>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</si>
  <si>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</si>
  <si>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</si>
  <si>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</si>
  <si>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</si>
  <si>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</si>
  <si>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</si>
  <si>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</si>
  <si>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</si>
  <si>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</si>
  <si>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</si>
  <si>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</si>
  <si>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</si>
  <si>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</si>
  <si>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</si>
  <si>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</si>
  <si>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</si>
  <si>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</si>
  <si>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</si>
  <si>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</si>
  <si>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</si>
  <si>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</si>
  <si>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</si>
  <si>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</si>
  <si>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</si>
  <si>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</si>
  <si>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</si>
  <si>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</si>
  <si>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</si>
  <si>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</si>
  <si>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</si>
  <si>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</si>
  <si>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</si>
  <si>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</si>
  <si>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</si>
  <si>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</si>
  <si>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</si>
  <si>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</si>
  <si>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</si>
  <si>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</si>
  <si>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</si>
  <si>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</si>
  <si>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</si>
  <si>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</si>
  <si>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</si>
  <si>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</si>
  <si>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</si>
  <si>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</si>
  <si>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</si>
  <si>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</si>
  <si>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</si>
  <si>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</si>
  <si>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</si>
  <si>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</si>
  <si>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</si>
  <si>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</si>
  <si>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</si>
  <si>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</si>
  <si>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</si>
  <si>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</si>
  <si>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</si>
  <si>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</si>
  <si>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</si>
  <si>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</si>
  <si>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</si>
  <si>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</si>
  <si>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</si>
  <si>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</si>
  <si>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</si>
  <si>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</si>
  <si>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</si>
  <si>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</si>
  <si>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</si>
  <si>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</si>
  <si>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</si>
  <si>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</si>
  <si>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</si>
  <si>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</si>
  <si>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</si>
  <si>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</si>
  <si>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</si>
  <si>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</si>
  <si>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</si>
  <si>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</si>
  <si>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</si>
  <si>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</si>
  <si>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</si>
  <si>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</si>
  <si>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</si>
  <si>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</si>
  <si>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</si>
  <si>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</si>
  <si>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</si>
  <si>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</si>
  <si>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</si>
  <si>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</si>
  <si>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</si>
  <si>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</si>
  <si>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</si>
  <si>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</si>
  <si>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</si>
  <si>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</si>
  <si>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</si>
  <si>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</si>
  <si>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</si>
  <si>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</si>
  <si>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</si>
  <si>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</si>
  <si>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</si>
  <si>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</si>
  <si>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</si>
  <si>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</si>
  <si>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</si>
  <si>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</si>
  <si>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</si>
  <si>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</si>
  <si>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</si>
  <si>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</si>
  <si>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</si>
  <si>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</si>
  <si>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</si>
  <si>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</si>
  <si>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</si>
  <si>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</si>
  <si>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</si>
  <si>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</si>
  <si>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</si>
  <si>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</si>
  <si>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</si>
  <si>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</si>
  <si>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</si>
  <si>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</si>
  <si>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</si>
  <si>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</si>
  <si>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</si>
  <si>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</si>
  <si>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</si>
  <si>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</si>
  <si>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</si>
  <si>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</si>
  <si>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</si>
  <si>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</si>
  <si>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</si>
  <si>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</si>
  <si>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</si>
  <si>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</si>
  <si>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</si>
  <si>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</si>
  <si>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</si>
  <si>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</si>
  <si>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</si>
  <si>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</si>
  <si>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</si>
  <si>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</si>
  <si>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</si>
  <si>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</si>
  <si>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</si>
  <si>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</si>
  <si>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</si>
  <si>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</si>
  <si>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</si>
  <si>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</si>
  <si>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</si>
  <si>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</si>
  <si>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</si>
  <si>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</si>
  <si>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</si>
  <si>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</si>
  <si>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</si>
  <si>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</si>
  <si>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</si>
  <si>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</si>
  <si>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</si>
  <si>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</si>
  <si>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</si>
  <si>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</si>
  <si>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</si>
  <si>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</si>
  <si>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</si>
  <si>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</si>
  <si>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</si>
  <si>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</si>
  <si>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</si>
  <si>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</si>
  <si>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</si>
  <si>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</si>
  <si>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</si>
  <si>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</si>
  <si>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</si>
  <si>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</si>
  <si>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</si>
  <si>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</si>
  <si>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</si>
  <si>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</si>
  <si>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</si>
  <si>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</si>
  <si>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</si>
  <si>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</si>
  <si>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</si>
  <si>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</si>
  <si>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</si>
  <si>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</si>
  <si>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</si>
  <si>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</si>
  <si>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</si>
  <si>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</si>
  <si>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</si>
  <si>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</si>
  <si>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</si>
  <si>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</si>
  <si>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</si>
  <si>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</si>
  <si>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</si>
  <si>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</si>
  <si>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</si>
  <si>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</si>
  <si>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</si>
  <si>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</si>
  <si>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</si>
  <si>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</si>
  <si>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</si>
  <si>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</si>
  <si>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</si>
  <si>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</si>
  <si>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</si>
  <si>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</si>
  <si>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</si>
  <si>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</si>
  <si>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</si>
  <si>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</si>
  <si>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</si>
  <si>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</si>
  <si>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</si>
  <si>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</si>
  <si>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</si>
  <si>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</si>
  <si>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</si>
  <si>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</si>
  <si>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</si>
  <si>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</si>
  <si>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</si>
  <si>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</si>
  <si>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</si>
  <si>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</si>
  <si>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</si>
  <si>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</si>
  <si>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</si>
  <si>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</si>
  <si>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</si>
  <si>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</si>
  <si>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</si>
  <si>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</si>
  <si>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</si>
  <si>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</si>
  <si>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</si>
  <si>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</si>
  <si>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</si>
  <si>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</si>
  <si>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</si>
  <si>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</si>
  <si>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</si>
  <si>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</si>
  <si>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</si>
  <si>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</si>
  <si>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</si>
  <si>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</si>
  <si>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</si>
  <si>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</si>
  <si>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</si>
  <si>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</si>
  <si>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</si>
  <si>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</si>
  <si>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</si>
  <si>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</si>
  <si>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</si>
  <si>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</si>
  <si>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</si>
  <si>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</si>
  <si>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</si>
  <si>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</si>
  <si>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</si>
  <si>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</si>
  <si>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</si>
  <si>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</si>
  <si>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</si>
  <si>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</si>
  <si>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</si>
  <si>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</si>
  <si>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</si>
  <si>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</si>
  <si>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</si>
  <si>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</si>
  <si>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</si>
  <si>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</si>
  <si>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</si>
  <si>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</si>
  <si>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</si>
  <si>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</si>
  <si>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</si>
  <si>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</si>
  <si>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</si>
  <si>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</si>
  <si>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</si>
  <si>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</si>
  <si>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</si>
  <si>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</si>
  <si>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</si>
  <si>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</si>
  <si>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</si>
  <si>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</si>
  <si>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</si>
  <si>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</si>
  <si>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</si>
  <si>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</si>
  <si>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</si>
  <si>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</si>
  <si>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</si>
  <si>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</si>
  <si>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</si>
  <si>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</si>
  <si>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</si>
  <si>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</si>
  <si>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</si>
  <si>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</si>
  <si>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</si>
  <si>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</si>
  <si>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</si>
  <si>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</si>
  <si>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</si>
  <si>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</si>
  <si>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</si>
  <si>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</si>
  <si>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</si>
  <si>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</si>
  <si>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</si>
  <si>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</si>
  <si>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</si>
  <si>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</si>
  <si>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</si>
  <si>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</si>
  <si>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</si>
  <si>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</si>
  <si>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</si>
  <si>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</si>
  <si>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</si>
  <si>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</si>
  <si>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</si>
  <si>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</si>
  <si>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</si>
  <si>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</si>
  <si>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</si>
  <si>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</si>
  <si>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</si>
  <si>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</si>
  <si>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</si>
  <si>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</si>
  <si>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</si>
  <si>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</si>
  <si>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</si>
  <si>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</si>
  <si>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</si>
  <si>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</si>
  <si>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</si>
  <si>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</si>
  <si>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</si>
  <si>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</si>
  <si>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</si>
  <si>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</si>
  <si>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</si>
  <si>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</si>
  <si>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</si>
  <si>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</si>
  <si>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</si>
  <si>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</si>
  <si>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</si>
  <si>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</si>
  <si>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</si>
  <si>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</si>
  <si>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</si>
  <si>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</si>
  <si>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</si>
  <si>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</si>
  <si>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</si>
  <si>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</si>
  <si>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</si>
  <si>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</si>
  <si>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</si>
  <si>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</si>
  <si>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</si>
  <si>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</si>
  <si>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</si>
  <si>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</si>
  <si>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</si>
  <si>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</si>
  <si>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</si>
  <si>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</si>
  <si>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</si>
  <si>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</si>
  <si>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</si>
  <si>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</si>
  <si>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</si>
  <si>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</si>
  <si>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</si>
  <si>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</si>
  <si>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</si>
  <si>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</si>
  <si>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</si>
  <si>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</si>
  <si>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</si>
  <si>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</si>
  <si>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</si>
  <si>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</si>
  <si>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</si>
  <si>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</si>
  <si>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</si>
  <si>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</si>
  <si>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</si>
  <si>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</si>
  <si>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</si>
  <si>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</si>
  <si>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</si>
  <si>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</si>
  <si>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</si>
  <si>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</si>
  <si>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</si>
  <si>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</si>
  <si>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</si>
  <si>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</si>
  <si>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</si>
  <si>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</si>
  <si>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</si>
  <si>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</si>
  <si>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</si>
  <si>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</si>
  <si>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</si>
  <si>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</si>
  <si>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</si>
  <si>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</si>
  <si>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</si>
  <si>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</si>
  <si>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</si>
  <si>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</si>
  <si>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</si>
  <si>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</si>
  <si>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</si>
  <si>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</si>
  <si>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</si>
  <si>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</si>
  <si>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</si>
  <si>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</si>
  <si>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</si>
  <si>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</si>
  <si>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</si>
  <si>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</si>
  <si>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</si>
  <si>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</si>
  <si>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</si>
  <si>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</si>
  <si>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</si>
  <si>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</si>
  <si>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</si>
  <si>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</si>
  <si>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</si>
  <si>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</si>
  <si>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</si>
  <si>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</si>
  <si>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</si>
  <si>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</si>
  <si>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</si>
  <si>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</si>
  <si>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</si>
  <si>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</si>
  <si>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</si>
  <si>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</si>
  <si>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</si>
  <si>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</si>
  <si>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</si>
  <si>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</si>
  <si>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</si>
  <si>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</si>
  <si>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</si>
  <si>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</si>
  <si>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</si>
  <si>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</si>
  <si>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</si>
  <si>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</si>
  <si>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</si>
  <si>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</si>
  <si>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</si>
  <si>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</si>
  <si>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</si>
  <si>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</si>
  <si>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</si>
  <si>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</si>
  <si>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</si>
  <si>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</si>
  <si>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</si>
  <si>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</si>
  <si>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</si>
  <si>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</si>
  <si>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</si>
  <si>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</si>
  <si>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</si>
  <si>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</si>
  <si>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</si>
  <si>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</si>
  <si>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</si>
  <si>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</si>
  <si>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</si>
  <si>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</si>
  <si>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</si>
  <si>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</si>
  <si>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</si>
  <si>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</si>
  <si>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</si>
  <si>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</si>
  <si>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</si>
  <si>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</si>
  <si>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</si>
  <si>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</si>
  <si>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</si>
  <si>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</si>
  <si>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</si>
  <si>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</si>
  <si>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</si>
  <si>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</si>
  <si>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</si>
  <si>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</si>
  <si>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</si>
  <si>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</si>
  <si>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</si>
  <si>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</si>
  <si>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</si>
  <si>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</si>
  <si>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</si>
  <si>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</si>
  <si>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</si>
  <si>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</si>
  <si>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</si>
  <si>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</si>
  <si>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</si>
  <si>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</si>
  <si>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</si>
  <si>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</si>
  <si>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</si>
  <si>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</si>
  <si>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</si>
  <si>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</si>
  <si>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</si>
  <si>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</si>
  <si>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</si>
  <si>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</si>
  <si>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</si>
  <si>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</si>
  <si>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</si>
  <si>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</si>
  <si>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</si>
  <si>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</si>
  <si>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</si>
  <si>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</si>
  <si>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</si>
  <si>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</si>
  <si>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</si>
  <si>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</si>
  <si>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</si>
  <si>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</si>
  <si>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</si>
  <si>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</si>
  <si>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</si>
  <si>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</si>
  <si>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</si>
  <si>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</si>
  <si>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</si>
  <si>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</si>
  <si>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</si>
  <si>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</si>
  <si>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</si>
  <si>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</si>
  <si>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</si>
  <si>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</si>
  <si>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</si>
  <si>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</si>
  <si>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</si>
  <si>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</si>
  <si>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</si>
  <si>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</si>
  <si>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</si>
  <si>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</si>
  <si>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</si>
  <si>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</si>
  <si>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</si>
  <si>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</si>
  <si>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</si>
  <si>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</si>
  <si>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</si>
  <si>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</si>
  <si>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</si>
  <si>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</si>
  <si>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</si>
  <si>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</si>
  <si>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</si>
  <si>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</si>
  <si>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</si>
  <si>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</si>
  <si>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</si>
  <si>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</si>
  <si>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</si>
  <si>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</si>
  <si>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</si>
  <si>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</si>
  <si>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</si>
  <si>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</si>
  <si>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</si>
  <si>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</si>
  <si>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</si>
  <si>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</si>
  <si>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</si>
  <si>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</si>
  <si>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</si>
  <si>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</si>
  <si>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</si>
  <si>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</si>
  <si>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</si>
  <si>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</si>
  <si>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</si>
  <si>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</si>
  <si>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</si>
  <si>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</si>
  <si>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</si>
  <si>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</si>
  <si>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</si>
  <si>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</si>
  <si>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</si>
  <si>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</si>
  <si>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</si>
  <si>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</si>
  <si>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</si>
  <si>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</si>
  <si>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</si>
  <si>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</si>
  <si>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</si>
  <si>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</si>
  <si>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</si>
  <si>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</si>
  <si>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</si>
  <si>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</si>
  <si>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</si>
  <si>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</si>
  <si>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</si>
  <si>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</si>
  <si>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</si>
  <si>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</si>
  <si>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</si>
  <si>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</si>
  <si>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</si>
  <si>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</si>
  <si>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</si>
  <si>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</si>
  <si>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</si>
  <si>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</si>
  <si>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</si>
  <si>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</si>
  <si>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</si>
  <si>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</si>
  <si>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</si>
  <si>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</si>
  <si>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</si>
  <si>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</si>
  <si>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</si>
  <si>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</si>
  <si>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</si>
  <si>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</si>
  <si>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</si>
  <si>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</si>
  <si>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</si>
  <si>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</si>
  <si>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</si>
  <si>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</si>
  <si>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</si>
  <si>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</si>
  <si>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</si>
  <si>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</si>
  <si>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</si>
  <si>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</si>
  <si>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</si>
  <si>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</si>
  <si>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</si>
  <si>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</si>
  <si>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</si>
  <si>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</si>
  <si>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</si>
  <si>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</si>
  <si>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</si>
  <si>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</si>
  <si>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</si>
  <si>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</si>
  <si>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</si>
  <si>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</si>
  <si>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</si>
  <si>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</si>
  <si>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</si>
  <si>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</si>
  <si>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</si>
  <si>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</si>
  <si>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</si>
  <si>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</si>
  <si>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</si>
  <si>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</si>
  <si>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</si>
  <si>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</si>
  <si>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</si>
  <si>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</si>
  <si>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</si>
  <si>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</si>
  <si>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</si>
  <si>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</si>
  <si>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</si>
  <si>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</si>
  <si>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</si>
  <si>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</si>
  <si>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</si>
  <si>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</si>
  <si>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</si>
  <si>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</si>
  <si>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</si>
  <si>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</si>
  <si>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</si>
  <si>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</si>
  <si>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</si>
  <si>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</si>
  <si>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</si>
  <si>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</si>
  <si>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</si>
  <si>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</si>
  <si>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</si>
  <si>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</si>
  <si>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</si>
  <si>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</si>
  <si>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</si>
  <si>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</si>
  <si>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</si>
  <si>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</si>
  <si>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</si>
  <si>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</si>
  <si>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</si>
  <si>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</si>
  <si>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</si>
  <si>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</si>
  <si>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</si>
  <si>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</si>
  <si>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</si>
  <si>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</si>
  <si>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</si>
  <si>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</si>
  <si>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</si>
  <si>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</si>
  <si>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</si>
  <si>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</si>
  <si>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</si>
  <si>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</si>
  <si>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</si>
  <si>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</si>
  <si>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</si>
  <si>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</si>
  <si>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</si>
  <si>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</si>
  <si>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</si>
  <si>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</si>
  <si>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</si>
  <si>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</si>
  <si>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</si>
  <si>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</si>
  <si>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</si>
  <si>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</si>
  <si>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</si>
  <si>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</si>
  <si>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</si>
  <si>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</si>
  <si>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</si>
  <si>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</si>
  <si>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</si>
  <si>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</si>
  <si>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</si>
  <si>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</si>
  <si>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</si>
  <si>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</si>
  <si>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</si>
  <si>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</si>
  <si>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</si>
  <si>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</si>
  <si>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</si>
  <si>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</si>
  <si>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</si>
  <si>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</si>
  <si>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</si>
  <si>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</si>
  <si>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</si>
  <si>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</si>
  <si>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</si>
  <si>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</si>
  <si>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</si>
  <si>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</si>
  <si>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</si>
  <si>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</si>
  <si>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</si>
  <si>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</si>
  <si>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</si>
  <si>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</si>
  <si>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</si>
  <si>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</si>
  <si>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</si>
  <si>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</si>
  <si>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</si>
  <si>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</si>
  <si>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</si>
  <si>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</si>
  <si>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</si>
  <si>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</si>
  <si>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</si>
  <si>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</si>
  <si>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</si>
  <si>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</si>
  <si>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</si>
  <si>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</si>
  <si>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</si>
  <si>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</si>
  <si>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</si>
  <si>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</si>
  <si>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</si>
  <si>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</si>
  <si>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</si>
  <si>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</si>
  <si>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</si>
  <si>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</si>
  <si>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</si>
  <si>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</si>
  <si>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</si>
  <si>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</si>
  <si>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</si>
  <si>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</si>
  <si>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</si>
  <si>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</si>
  <si>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</si>
  <si>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</si>
  <si>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</si>
  <si>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</si>
  <si>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</si>
  <si>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</si>
  <si>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</si>
  <si>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</si>
  <si>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</si>
  <si>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</si>
  <si>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</si>
  <si>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</si>
  <si>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</si>
  <si>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</si>
  <si>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</si>
  <si>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</si>
  <si>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</si>
  <si>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</si>
  <si>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</si>
  <si>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</si>
  <si>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</si>
  <si>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</si>
  <si>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</si>
  <si>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</si>
  <si>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</si>
  <si>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</si>
  <si>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</si>
  <si>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</si>
  <si>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</si>
  <si>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</si>
  <si>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</si>
  <si>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</si>
  <si>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</si>
  <si>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</si>
  <si>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</si>
  <si>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</si>
  <si>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</si>
  <si>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</si>
  <si>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</si>
  <si>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</si>
  <si>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</si>
  <si>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</si>
  <si>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</si>
  <si>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</si>
  <si>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</si>
  <si>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</si>
  <si>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</si>
  <si>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</si>
  <si>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</si>
  <si>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</si>
  <si>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</si>
  <si>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</si>
  <si>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</si>
  <si>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</si>
  <si>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</si>
  <si>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</si>
  <si>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</si>
  <si>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</si>
  <si>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</si>
  <si>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</si>
  <si>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</si>
  <si>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</si>
  <si>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</si>
  <si>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</si>
  <si>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</si>
  <si>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</si>
  <si>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</si>
  <si>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</si>
  <si>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</si>
  <si>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</si>
  <si>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</si>
  <si>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</si>
  <si>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</si>
  <si>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</si>
  <si>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</si>
  <si>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</si>
  <si>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</si>
  <si>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</si>
  <si>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</si>
  <si>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</si>
  <si>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</si>
  <si>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</si>
  <si>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</si>
  <si>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</si>
  <si>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</si>
  <si>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</si>
  <si>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</si>
  <si>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</si>
  <si>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</si>
  <si>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</si>
  <si>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</si>
  <si>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</si>
  <si>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</si>
  <si>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</si>
  <si>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</si>
  <si>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</si>
  <si>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</si>
  <si>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</si>
  <si>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</si>
  <si>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</si>
  <si>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</si>
  <si>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</si>
  <si>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</si>
  <si>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</si>
  <si>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</si>
  <si>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</si>
  <si>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</si>
  <si>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</si>
  <si>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</si>
  <si>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</si>
  <si>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</si>
  <si>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</si>
  <si>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</si>
  <si>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</si>
  <si>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</si>
  <si>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</si>
  <si>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</si>
  <si>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</si>
  <si>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</si>
  <si>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</si>
  <si>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</si>
  <si>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</si>
  <si>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</si>
  <si>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</si>
  <si>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</si>
  <si>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</si>
  <si>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</si>
  <si>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</si>
  <si>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</si>
  <si>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</si>
  <si>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</si>
  <si>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</si>
  <si>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</si>
  <si>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</si>
  <si>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</si>
  <si>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</si>
  <si>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</si>
  <si>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</si>
  <si>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</si>
  <si>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</si>
  <si>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</si>
  <si>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</si>
  <si>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</si>
  <si>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</si>
  <si>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</si>
  <si>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</si>
  <si>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</si>
  <si>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</si>
  <si>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</si>
  <si>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</si>
  <si>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</si>
  <si>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</si>
  <si>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</si>
  <si>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</si>
  <si>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</si>
  <si>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</si>
  <si>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</si>
  <si>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</si>
  <si>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</si>
  <si>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</si>
  <si>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</si>
  <si>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</si>
  <si>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</si>
  <si>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</si>
  <si>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</si>
  <si>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</si>
  <si>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</si>
  <si>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</si>
  <si>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</si>
  <si>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</si>
  <si>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</si>
  <si>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</si>
  <si>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</si>
  <si>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</si>
  <si>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</si>
  <si>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</si>
  <si>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</si>
  <si>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</si>
  <si>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</si>
  <si>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</si>
  <si>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</si>
  <si>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</si>
  <si>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</si>
  <si>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</si>
  <si>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</si>
  <si>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</si>
  <si>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</si>
  <si>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</si>
  <si>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</si>
  <si>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</si>
  <si>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</si>
  <si>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</si>
  <si>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</si>
  <si>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</si>
  <si>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</si>
  <si>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</si>
  <si>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</si>
  <si>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</si>
  <si>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</si>
  <si>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</si>
  <si>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</si>
  <si>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</si>
  <si>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</si>
  <si>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</si>
  <si>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</si>
  <si>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</si>
  <si>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</si>
  <si>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</si>
  <si>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</si>
  <si>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</si>
  <si>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</si>
  <si>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</si>
  <si>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</si>
  <si>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</si>
  <si>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</si>
  <si>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</si>
  <si>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</si>
  <si>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</si>
  <si>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</si>
  <si>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</si>
  <si>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</si>
  <si>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</si>
  <si>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</si>
  <si>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</si>
  <si>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</si>
  <si>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</si>
  <si>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</si>
  <si>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</si>
  <si>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</si>
  <si>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</si>
  <si>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</si>
  <si>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</si>
  <si>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</si>
  <si>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</si>
  <si>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</si>
  <si>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</si>
  <si>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</si>
  <si>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</si>
  <si>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</si>
  <si>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</si>
  <si>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</si>
  <si>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</si>
  <si>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</si>
  <si>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</si>
  <si>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</si>
  <si>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</si>
  <si>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</si>
  <si>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</si>
  <si>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</si>
  <si>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</si>
  <si>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</si>
  <si>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</si>
  <si>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</si>
  <si>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</si>
  <si>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</si>
  <si>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</si>
  <si>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</si>
  <si>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</si>
  <si>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</si>
  <si>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</si>
  <si>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</si>
  <si>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</si>
  <si>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</si>
  <si>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</si>
  <si>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</si>
  <si>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</si>
  <si>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</si>
  <si>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</si>
  <si>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</si>
  <si>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</si>
  <si>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</si>
  <si>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</si>
  <si>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</si>
  <si>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</si>
  <si>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</si>
  <si>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</si>
  <si>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</si>
  <si>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</si>
  <si>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</si>
  <si>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</si>
  <si>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</si>
  <si>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</si>
  <si>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</si>
  <si>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</si>
  <si>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</si>
  <si>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</si>
  <si>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</si>
  <si>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</si>
  <si>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</si>
  <si>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</si>
  <si>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</si>
  <si>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</si>
  <si>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</si>
  <si>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</si>
  <si>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</si>
  <si>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</si>
  <si>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</si>
  <si>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</si>
  <si>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</si>
  <si>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</si>
  <si>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</si>
  <si>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</si>
  <si>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</si>
  <si>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</si>
  <si>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</si>
  <si>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</si>
  <si>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</si>
  <si>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</si>
  <si>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</si>
  <si>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</si>
  <si>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</si>
  <si>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</si>
  <si>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</si>
  <si>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</si>
  <si>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</si>
  <si>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</si>
  <si>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</si>
  <si>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</si>
  <si>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</si>
  <si>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</si>
  <si>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</si>
  <si>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</si>
  <si>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</si>
  <si>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</si>
  <si>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</si>
  <si>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</si>
  <si>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</si>
  <si>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</si>
  <si>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</si>
  <si>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</si>
  <si>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</si>
  <si>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</si>
  <si>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</si>
  <si>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</si>
  <si>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</si>
  <si>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</si>
  <si>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</si>
  <si>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</si>
  <si>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</si>
  <si>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</si>
  <si>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</si>
  <si>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</si>
  <si>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</si>
  <si>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</si>
  <si>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</si>
  <si>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</si>
  <si>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</si>
  <si>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</si>
  <si>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</si>
  <si>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</si>
  <si>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</si>
  <si>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</si>
  <si>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</si>
  <si>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</si>
  <si>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</si>
  <si>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</si>
  <si>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</si>
  <si>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</si>
  <si>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</si>
  <si>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</si>
  <si>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</si>
  <si>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</si>
  <si>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</si>
  <si>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</si>
  <si>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</si>
  <si>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</si>
  <si>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</si>
  <si>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</si>
  <si>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</si>
  <si>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</si>
  <si>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</si>
  <si>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</si>
  <si>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</si>
  <si>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</si>
  <si>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</si>
  <si>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</si>
  <si>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</si>
  <si>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</si>
  <si>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</si>
  <si>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</si>
  <si>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</si>
  <si>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</si>
  <si>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</si>
  <si>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</si>
  <si>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</si>
  <si>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</si>
  <si>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</si>
  <si>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</si>
  <si>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</si>
  <si>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</si>
  <si>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</si>
  <si>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</si>
  <si>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</si>
  <si>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</si>
  <si>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</si>
  <si>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</si>
  <si>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</si>
  <si>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</si>
  <si>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</si>
  <si>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</si>
  <si>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</si>
  <si>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</si>
  <si>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</si>
  <si>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</si>
  <si>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</si>
  <si>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</si>
  <si>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</si>
  <si>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</si>
  <si>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</si>
  <si>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</si>
  <si>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</si>
  <si>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</si>
  <si>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</si>
  <si>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</si>
  <si>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</si>
  <si>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</si>
  <si>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</si>
  <si>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</si>
  <si>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</si>
  <si>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</si>
  <si>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</si>
  <si>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</si>
  <si>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</si>
  <si>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</si>
  <si>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</si>
  <si>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</si>
  <si>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</si>
  <si>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</si>
  <si>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</si>
  <si>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</si>
  <si>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</si>
  <si>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</si>
  <si>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</si>
  <si>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</si>
  <si>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</si>
  <si>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</si>
  <si>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</si>
  <si>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</si>
  <si>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</si>
  <si>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</si>
  <si>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</si>
  <si>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</si>
  <si>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</si>
  <si>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</si>
  <si>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</si>
  <si>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</si>
  <si>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</si>
  <si>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</si>
  <si>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</si>
  <si>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</si>
  <si>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</si>
  <si>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</si>
  <si>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</si>
  <si>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</si>
  <si>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</si>
  <si>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</si>
  <si>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</si>
  <si>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</si>
  <si>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</si>
  <si>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</si>
  <si>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</si>
  <si>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</si>
  <si>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</si>
  <si>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</si>
  <si>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</si>
  <si>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</si>
  <si>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</si>
  <si>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</si>
  <si>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</si>
  <si>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</si>
  <si>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</si>
  <si>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</si>
  <si>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</si>
  <si>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</si>
  <si>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</si>
  <si>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</si>
  <si>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</si>
  <si>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</si>
  <si>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</si>
  <si>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</si>
  <si>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</si>
  <si>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</si>
  <si>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</si>
  <si>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</si>
  <si>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</si>
  <si>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</si>
  <si>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</si>
  <si>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</si>
  <si>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</si>
  <si>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</si>
  <si>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</si>
  <si>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</si>
  <si>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</si>
  <si>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</si>
  <si>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</si>
  <si>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</si>
  <si>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</si>
  <si>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</si>
  <si>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</si>
  <si>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</si>
  <si>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</si>
  <si>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</si>
  <si>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</si>
  <si>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</si>
  <si>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</si>
  <si>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</si>
  <si>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</si>
  <si>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</si>
  <si>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</si>
  <si>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</si>
  <si>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</si>
  <si>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</si>
  <si>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</si>
  <si>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</si>
  <si>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</si>
  <si>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</si>
  <si>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</si>
  <si>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</si>
  <si>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</si>
  <si>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</si>
  <si>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</si>
  <si>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</si>
  <si>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</si>
  <si>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</si>
  <si>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</si>
  <si>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</si>
  <si>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</si>
  <si>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</si>
  <si>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</si>
  <si>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</si>
  <si>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</si>
  <si>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</si>
  <si>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</si>
  <si>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</si>
  <si>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</si>
  <si>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</si>
  <si>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</si>
  <si>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</si>
  <si>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</si>
  <si>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</si>
  <si>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</si>
  <si>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</si>
  <si>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</si>
  <si>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</si>
  <si>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</si>
  <si>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</si>
  <si>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</si>
  <si>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</si>
  <si>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</si>
  <si>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</si>
  <si>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</si>
  <si>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</si>
  <si>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</si>
  <si>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</si>
  <si>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</si>
  <si>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</si>
  <si>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</si>
  <si>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</si>
  <si>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</si>
  <si>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</si>
  <si>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</si>
  <si>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</si>
  <si>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</si>
  <si>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</si>
  <si>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</si>
  <si>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</si>
  <si>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</si>
  <si>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</si>
  <si>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</si>
  <si>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</si>
  <si>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</si>
  <si>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</si>
  <si>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</si>
  <si>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</si>
  <si>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</si>
  <si>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</si>
  <si>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</si>
  <si>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</si>
  <si>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</si>
  <si>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</si>
  <si>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</si>
  <si>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</si>
  <si>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</si>
  <si>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</si>
  <si>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</si>
  <si>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</si>
  <si>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</si>
  <si>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</si>
  <si>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</si>
  <si>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</si>
  <si>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</si>
  <si>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</si>
  <si>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</si>
  <si>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</si>
  <si>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</si>
  <si>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</si>
  <si>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</si>
  <si>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</si>
  <si>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</si>
  <si>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</si>
  <si>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</si>
  <si>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</si>
  <si>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</si>
  <si>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</si>
  <si>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</si>
  <si>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</si>
  <si>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</si>
  <si>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</si>
  <si>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</si>
  <si>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</si>
  <si>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</si>
  <si>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</si>
  <si>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</si>
  <si>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</si>
  <si>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</si>
  <si>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</si>
  <si>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</si>
  <si>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</si>
  <si>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</si>
  <si>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</si>
  <si>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</si>
  <si>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</si>
  <si>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</si>
  <si>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</si>
  <si>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</si>
  <si>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</si>
  <si>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</si>
  <si>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</si>
  <si>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</si>
  <si>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</si>
  <si>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</si>
  <si>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</si>
  <si>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</si>
  <si>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</si>
  <si>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</si>
  <si>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</si>
  <si>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</si>
  <si>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</si>
  <si>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</si>
  <si>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</si>
  <si>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</si>
  <si>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</si>
  <si>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</si>
  <si>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</si>
  <si>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</si>
  <si>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</si>
  <si>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</si>
  <si>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</si>
  <si>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</si>
  <si>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</si>
  <si>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</si>
  <si>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</si>
  <si>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</si>
  <si>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</si>
  <si>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</si>
  <si>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</si>
  <si>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</si>
  <si>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</si>
  <si>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</si>
  <si>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</si>
  <si>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</si>
  <si>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</si>
  <si>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</si>
  <si>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</si>
  <si>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</si>
  <si>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</si>
  <si>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</si>
  <si>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</si>
  <si>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</si>
  <si>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</si>
  <si>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</si>
  <si>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</si>
  <si>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</si>
  <si>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</si>
  <si>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</si>
  <si>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</si>
  <si>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</si>
  <si>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</si>
  <si>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</si>
  <si>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</si>
  <si>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</si>
  <si>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</si>
  <si>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</si>
  <si>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</si>
  <si>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</si>
  <si>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</si>
  <si>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</si>
  <si>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</si>
  <si>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</si>
  <si>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</si>
  <si>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</si>
  <si>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</si>
  <si>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</si>
  <si>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</si>
  <si>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</si>
  <si>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</si>
  <si>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</si>
  <si>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</si>
  <si>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</si>
  <si>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</si>
  <si>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</si>
  <si>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</si>
  <si>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</si>
  <si>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</si>
  <si>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</si>
  <si>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</si>
  <si>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</si>
  <si>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</si>
  <si>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</si>
  <si>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</si>
  <si>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</si>
  <si>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</si>
  <si>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</si>
  <si>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</si>
  <si>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</si>
  <si>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</si>
  <si>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</si>
  <si>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</si>
  <si>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</si>
  <si>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</si>
  <si>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</si>
  <si>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</si>
  <si>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</si>
  <si>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</si>
  <si>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</si>
  <si>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</si>
  <si>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</si>
  <si>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</si>
  <si>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</si>
  <si>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</si>
  <si>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</si>
  <si>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</si>
  <si>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</si>
  <si>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</si>
  <si>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</si>
  <si>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</si>
  <si>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</si>
  <si>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</si>
  <si>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</si>
  <si>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</si>
  <si>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</si>
  <si>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</si>
  <si>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</si>
  <si>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</si>
  <si>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</si>
  <si>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</si>
  <si>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</si>
  <si>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</si>
  <si>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</si>
  <si>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</si>
  <si>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</si>
  <si>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</si>
  <si>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</si>
  <si>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</si>
  <si>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</si>
  <si>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</si>
  <si>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</si>
  <si>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</si>
  <si>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</si>
  <si>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</si>
  <si>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</si>
  <si>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</si>
  <si>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</si>
  <si>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</si>
  <si>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</si>
  <si>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</si>
  <si>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</si>
  <si>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</si>
  <si>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</si>
  <si>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</si>
  <si>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</si>
  <si>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</si>
  <si>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</si>
  <si>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</si>
  <si>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</si>
  <si>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</si>
  <si>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</si>
  <si>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</si>
  <si>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</si>
  <si>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</si>
  <si>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</si>
  <si>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</si>
  <si>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</si>
  <si>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</si>
  <si>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</si>
  <si>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</si>
  <si>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</si>
  <si>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</si>
  <si>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</si>
  <si>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</si>
  <si>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</si>
  <si>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</si>
  <si>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</si>
  <si>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</si>
  <si>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</si>
  <si>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</si>
  <si>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</si>
  <si>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</si>
  <si>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</si>
  <si>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</si>
  <si>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</si>
  <si>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</si>
  <si>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</si>
  <si>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</si>
  <si>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</si>
  <si>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</si>
  <si>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</si>
  <si>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</si>
  <si>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</si>
  <si>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</si>
  <si>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</si>
  <si>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</si>
  <si>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</si>
  <si>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</si>
  <si>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</si>
  <si>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</si>
  <si>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</si>
  <si>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</si>
  <si>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</si>
  <si>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</si>
  <si>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</si>
  <si>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</si>
  <si>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</si>
  <si>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</si>
  <si>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</si>
  <si>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</si>
  <si>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</si>
  <si>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</si>
  <si>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</si>
  <si>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</si>
  <si>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</si>
  <si>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</si>
  <si>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</si>
  <si>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</si>
  <si>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</si>
  <si>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</si>
  <si>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</si>
  <si>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</si>
  <si>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</si>
  <si>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</si>
  <si>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</si>
  <si>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</si>
  <si>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</si>
  <si>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</si>
  <si>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</si>
  <si>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</si>
  <si>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</si>
  <si>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</si>
  <si>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</si>
  <si>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</si>
  <si>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</si>
  <si>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</si>
  <si>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</si>
  <si>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</si>
  <si>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</si>
  <si>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</si>
  <si>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</si>
  <si>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</si>
  <si>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</si>
  <si>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</si>
  <si>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</si>
  <si>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</si>
  <si>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</si>
  <si>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</si>
  <si>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</si>
  <si>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</si>
  <si>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</si>
  <si>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</si>
  <si>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</si>
  <si>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</si>
  <si>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</si>
  <si>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</si>
  <si>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</si>
  <si>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</si>
  <si>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</si>
  <si>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</si>
  <si>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</si>
  <si>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</si>
  <si>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</si>
  <si>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</si>
  <si>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</si>
  <si>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</si>
  <si>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</si>
  <si>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</si>
  <si>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</si>
  <si>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</si>
  <si>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</si>
  <si>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</si>
  <si>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</si>
  <si>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</si>
  <si>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</si>
  <si>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</si>
  <si>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</si>
  <si>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</si>
  <si>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</si>
  <si>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</si>
  <si>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</si>
  <si>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</si>
  <si>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</si>
  <si>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</si>
  <si>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</si>
  <si>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</si>
  <si>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</si>
  <si>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</si>
  <si>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</si>
  <si>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</si>
  <si>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</si>
  <si>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</si>
  <si>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</si>
  <si>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</si>
  <si>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</si>
  <si>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</si>
  <si>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</si>
  <si>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</si>
  <si>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</si>
  <si>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</si>
  <si>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</si>
  <si>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</si>
  <si>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</si>
  <si>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</si>
  <si>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</si>
  <si>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</si>
  <si>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</si>
  <si>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</si>
  <si>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</si>
  <si>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</si>
  <si>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</si>
  <si>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</si>
  <si>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</si>
  <si>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</si>
  <si>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</si>
  <si>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</si>
  <si>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</si>
  <si>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</si>
  <si>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</si>
  <si>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</si>
  <si>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</si>
  <si>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</si>
  <si>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</si>
  <si>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</si>
  <si>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</si>
  <si>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</si>
  <si>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</si>
  <si>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</si>
  <si>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</si>
  <si>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</si>
  <si>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</si>
  <si>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</si>
  <si>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</si>
  <si>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</si>
  <si>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</si>
  <si>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</si>
  <si>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</si>
  <si>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</si>
  <si>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</si>
  <si>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</si>
  <si>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</si>
  <si>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</si>
  <si>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</si>
  <si>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</si>
  <si>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</si>
  <si>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</si>
  <si>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</si>
  <si>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</si>
  <si>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</si>
  <si>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</si>
  <si>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</si>
  <si>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</si>
  <si>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</si>
  <si>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</si>
  <si>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</si>
  <si>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</si>
  <si>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</si>
  <si>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</si>
  <si>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</si>
  <si>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</si>
  <si>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</si>
  <si>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</si>
  <si>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</si>
  <si>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</si>
  <si>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</si>
  <si>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</si>
  <si>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</si>
  <si>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</si>
  <si>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</si>
  <si>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</si>
  <si>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</si>
  <si>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</si>
  <si>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</si>
  <si>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</si>
  <si>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</si>
  <si>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</si>
  <si>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</si>
  <si>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</si>
  <si>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</si>
  <si>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</si>
  <si>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</si>
  <si>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</si>
  <si>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</si>
  <si>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</si>
  <si>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</si>
  <si>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</si>
  <si>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</si>
  <si>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</si>
  <si>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</si>
  <si>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</si>
  <si>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</si>
  <si>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</si>
  <si>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</si>
  <si>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</si>
  <si>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</si>
  <si>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</si>
  <si>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</si>
  <si>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</si>
  <si>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</si>
  <si>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</si>
  <si>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</si>
  <si>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</si>
  <si>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</si>
  <si>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</si>
  <si>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</si>
  <si>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</si>
  <si>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</si>
  <si>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</si>
  <si>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</si>
  <si>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</si>
  <si>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</si>
  <si>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</si>
  <si>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</si>
  <si>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</si>
  <si>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</si>
  <si>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</si>
  <si>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</si>
  <si>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</si>
  <si>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</si>
  <si>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</si>
  <si>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</si>
  <si>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</si>
  <si>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</si>
  <si>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</si>
  <si>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</si>
  <si>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</si>
  <si>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</si>
  <si>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</si>
  <si>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</si>
  <si>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</si>
  <si>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</si>
  <si>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</si>
  <si>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</si>
  <si>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</si>
  <si>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</si>
  <si>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</si>
  <si>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</si>
  <si>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</si>
  <si>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</si>
  <si>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</si>
  <si>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</si>
  <si>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</si>
  <si>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</si>
  <si>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</si>
  <si>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</si>
  <si>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</si>
  <si>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</si>
  <si>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</si>
  <si>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</si>
  <si>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</si>
  <si>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</si>
  <si>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</si>
  <si>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</si>
  <si>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</si>
  <si>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</si>
  <si>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</si>
  <si>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</si>
  <si>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</si>
  <si>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</si>
  <si>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</si>
  <si>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</si>
  <si>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</si>
  <si>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</si>
  <si>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</si>
  <si>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</si>
  <si>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</si>
  <si>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</si>
  <si>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</si>
  <si>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</si>
  <si>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</si>
  <si>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</si>
  <si>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</si>
  <si>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</si>
  <si>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</si>
  <si>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</si>
  <si>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</si>
  <si>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</si>
  <si>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</si>
  <si>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</si>
  <si>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</si>
  <si>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</si>
  <si>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</si>
  <si>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</si>
  <si>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</si>
  <si>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</si>
  <si>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</si>
  <si>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</si>
  <si>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</si>
  <si>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</si>
  <si>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</si>
  <si>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</si>
  <si>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</si>
  <si>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</si>
  <si>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</si>
  <si>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</si>
  <si>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</si>
  <si>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</si>
  <si>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</si>
  <si>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</si>
  <si>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</si>
  <si>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</si>
  <si>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</si>
  <si>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</si>
  <si>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</si>
  <si>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</si>
  <si>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</si>
  <si>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</si>
  <si>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</si>
  <si>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</si>
  <si>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</si>
  <si>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</si>
  <si>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</si>
  <si>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</si>
  <si>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</si>
  <si>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</si>
  <si>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</si>
  <si>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</si>
  <si>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</si>
  <si>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</si>
  <si>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</si>
  <si>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</si>
  <si>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</si>
  <si>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</si>
  <si>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</si>
  <si>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</si>
  <si>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</si>
  <si>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</si>
  <si>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</si>
  <si>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</si>
  <si>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</si>
  <si>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</si>
  <si>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</si>
  <si>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</si>
  <si>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</si>
  <si>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</si>
  <si>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</si>
  <si>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</si>
  <si>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</si>
  <si>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</si>
  <si>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</si>
  <si>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</si>
  <si>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</si>
  <si>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</si>
  <si>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</si>
  <si>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</si>
  <si>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</si>
  <si>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</si>
  <si>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</si>
  <si>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</si>
  <si>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</si>
  <si>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</si>
  <si>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</si>
  <si>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</si>
  <si>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</si>
  <si>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</si>
  <si>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</si>
  <si>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</si>
  <si>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</si>
  <si>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</si>
  <si>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</si>
  <si>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</si>
  <si>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</si>
  <si>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</si>
  <si>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</si>
  <si>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</si>
  <si>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</si>
  <si>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</si>
  <si>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</si>
  <si>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</si>
  <si>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</si>
  <si>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</si>
  <si>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</si>
  <si>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</si>
  <si>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</si>
  <si>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</si>
  <si>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</si>
  <si>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</si>
  <si>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</si>
  <si>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</si>
  <si>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</si>
  <si>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</si>
  <si>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</si>
  <si>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</si>
  <si>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</si>
  <si>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</si>
  <si>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</si>
  <si>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</si>
  <si>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</si>
  <si>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</si>
  <si>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</si>
  <si>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</si>
  <si>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</si>
  <si>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</si>
  <si>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</si>
  <si>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</si>
  <si>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</si>
  <si>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</si>
  <si>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</si>
  <si>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</si>
  <si>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</si>
  <si>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</si>
  <si>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</si>
  <si>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</si>
  <si>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</si>
  <si>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</si>
  <si>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</si>
  <si>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</si>
  <si>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</si>
  <si>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</si>
  <si>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</si>
  <si>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</si>
  <si>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</si>
  <si>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</si>
  <si>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</si>
  <si>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</si>
  <si>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</si>
  <si>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</si>
  <si>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</si>
  <si>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</si>
  <si>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</si>
  <si>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</si>
  <si>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</si>
  <si>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</si>
  <si>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</si>
  <si>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</si>
  <si>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</si>
  <si>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</si>
  <si>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</si>
  <si>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</si>
  <si>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</si>
  <si>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</si>
  <si>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</si>
  <si>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</si>
  <si>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</si>
  <si>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</si>
  <si>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</si>
  <si>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</si>
  <si>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</si>
  <si>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</si>
  <si>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</si>
  <si>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</si>
  <si>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</si>
  <si>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</si>
  <si>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</si>
  <si>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</si>
  <si>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</si>
  <si>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</si>
  <si>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</si>
  <si>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</si>
  <si>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</si>
  <si>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</si>
  <si>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</si>
  <si>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</si>
  <si>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</si>
  <si>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</si>
  <si>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</si>
  <si>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</si>
  <si>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</si>
  <si>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</si>
  <si>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</si>
  <si>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</si>
  <si>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</si>
  <si>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</si>
  <si>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</si>
  <si>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</si>
  <si>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</si>
  <si>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</si>
  <si>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</si>
  <si>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</si>
  <si>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</si>
  <si>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</si>
  <si>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</si>
  <si>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</si>
  <si>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</si>
  <si>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</si>
  <si>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</si>
  <si>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</si>
  <si>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</si>
  <si>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</si>
  <si>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</si>
  <si>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</si>
  <si>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</si>
  <si>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</si>
  <si>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</si>
  <si>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</si>
  <si>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</si>
  <si>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</si>
  <si>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</si>
  <si>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</si>
  <si>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</si>
  <si>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</si>
  <si>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</si>
  <si>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</si>
  <si>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</si>
  <si>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</si>
  <si>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</si>
  <si>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</si>
  <si>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</si>
  <si>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</si>
  <si>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</si>
  <si>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</si>
  <si>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</si>
  <si>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</si>
  <si>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</si>
  <si>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</si>
  <si>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</si>
  <si>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</si>
  <si>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</si>
  <si>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</si>
  <si>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</si>
  <si>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</si>
  <si>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</si>
  <si>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</si>
  <si>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</si>
  <si>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</si>
  <si>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</si>
  <si>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</si>
  <si>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</si>
  <si>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</si>
  <si>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</si>
  <si>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</si>
  <si>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</si>
  <si>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</si>
  <si>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</si>
  <si>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</si>
  <si>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</si>
  <si>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</si>
  <si>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</si>
  <si>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</si>
  <si>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</si>
  <si>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</si>
  <si>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</si>
  <si>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</si>
  <si>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</si>
  <si>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</si>
  <si>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</si>
  <si>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</si>
  <si>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</si>
  <si>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</si>
  <si>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</si>
  <si>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</si>
  <si>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</si>
  <si>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</si>
  <si>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</si>
  <si>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</si>
  <si>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</si>
  <si>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</si>
  <si>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</si>
  <si>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</si>
  <si>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</si>
  <si>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</si>
  <si>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</si>
  <si>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</si>
  <si>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</si>
  <si>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</si>
  <si>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</si>
  <si>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</si>
  <si>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</si>
  <si>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</si>
  <si>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</si>
  <si>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</si>
  <si>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</si>
  <si>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</si>
  <si>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</si>
  <si>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</si>
  <si>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</si>
  <si>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</si>
  <si>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</si>
  <si>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</si>
  <si>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</si>
  <si>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</si>
  <si>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</si>
  <si>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</si>
  <si>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</si>
  <si>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</si>
  <si>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</si>
  <si>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</si>
  <si>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</si>
  <si>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</si>
  <si>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</si>
  <si>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</si>
  <si>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</si>
  <si>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</si>
  <si>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</si>
  <si>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</si>
  <si>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</si>
  <si>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</si>
  <si>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</si>
  <si>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</si>
  <si>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</si>
  <si>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</si>
  <si>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</si>
  <si>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</si>
  <si>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</si>
  <si>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</si>
  <si>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</si>
  <si>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</si>
  <si>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</si>
  <si>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</si>
  <si>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</si>
  <si>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</si>
  <si>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</si>
  <si>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</si>
  <si>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</si>
  <si>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</si>
  <si>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</si>
  <si>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</si>
  <si>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</si>
  <si>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</si>
  <si>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</si>
  <si>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</si>
  <si>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</si>
  <si>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</si>
  <si>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</si>
  <si>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</si>
  <si>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</si>
  <si>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</si>
  <si>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</si>
  <si>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</si>
  <si>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</si>
  <si>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</si>
  <si>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</si>
  <si>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</si>
  <si>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</si>
  <si>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</si>
  <si>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</si>
  <si>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</si>
  <si>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</si>
  <si>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</si>
  <si>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</si>
  <si>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</si>
  <si>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</si>
  <si>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</si>
  <si>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</si>
  <si>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</si>
  <si>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</si>
  <si>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</si>
  <si>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</si>
  <si>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</si>
  <si>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</si>
  <si>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</si>
  <si>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</si>
  <si>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</si>
  <si>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</si>
  <si>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</si>
  <si>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</si>
  <si>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</si>
  <si>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</si>
  <si>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</si>
  <si>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</si>
  <si>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</si>
  <si>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</si>
  <si>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</si>
  <si>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</si>
  <si>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</si>
  <si>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</si>
  <si>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</si>
  <si>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</si>
  <si>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</si>
  <si>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</si>
  <si>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</si>
  <si>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</si>
  <si>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</si>
  <si>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</si>
  <si>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</si>
  <si>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</si>
  <si>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</si>
  <si>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</si>
  <si>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</si>
  <si>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</si>
  <si>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</si>
  <si>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</si>
  <si>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</si>
  <si>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</si>
  <si>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</si>
  <si>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</si>
  <si>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</si>
  <si>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</si>
  <si>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</si>
  <si>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</si>
  <si>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</si>
  <si>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</si>
  <si>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</si>
  <si>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</si>
  <si>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</si>
  <si>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</si>
  <si>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</si>
  <si>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</si>
  <si>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</si>
  <si>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</si>
  <si>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</si>
  <si>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</si>
  <si>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</si>
  <si>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</si>
  <si>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</si>
  <si>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</si>
  <si>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</si>
  <si>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</si>
  <si>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</si>
  <si>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</si>
  <si>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</si>
  <si>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</si>
  <si>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</si>
  <si>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</si>
  <si>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</si>
  <si>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</si>
  <si>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</si>
  <si>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</si>
  <si>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</si>
  <si>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</si>
  <si>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</si>
  <si>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</si>
  <si>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</si>
  <si>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</si>
  <si>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</si>
  <si>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</si>
  <si>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</si>
  <si>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</si>
  <si>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</si>
  <si>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</si>
  <si>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</si>
  <si>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</si>
  <si>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</si>
  <si>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</si>
  <si>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</si>
  <si>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</si>
  <si>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</si>
  <si>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</si>
  <si>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</si>
  <si>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</si>
  <si>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</si>
  <si>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</si>
  <si>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</si>
  <si>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</si>
  <si>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</si>
  <si>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</si>
  <si>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</si>
  <si>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</si>
  <si>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</si>
  <si>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</si>
  <si>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</si>
  <si>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</si>
  <si>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</si>
  <si>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</si>
  <si>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</si>
  <si>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</si>
  <si>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</si>
  <si>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</si>
  <si>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</si>
  <si>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</si>
  <si>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</si>
  <si>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</si>
  <si>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</si>
  <si>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</si>
  <si>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</si>
  <si>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</si>
  <si>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</si>
  <si>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</si>
  <si>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</si>
  <si>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</si>
  <si>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</si>
  <si>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</si>
  <si>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</si>
  <si>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</si>
  <si>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</si>
  <si>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</si>
  <si>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</si>
  <si>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</si>
  <si>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</si>
  <si>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</si>
  <si>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</si>
  <si>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</si>
  <si>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</si>
  <si>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</si>
  <si>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</si>
  <si>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</si>
  <si>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</si>
  <si>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</si>
  <si>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</si>
  <si>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</si>
  <si>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</si>
  <si>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</si>
  <si>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</si>
  <si>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</si>
  <si>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</si>
  <si>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</si>
  <si>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</si>
  <si>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</si>
  <si>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</si>
  <si>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</si>
  <si>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</si>
  <si>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</si>
  <si>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</si>
  <si>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</si>
  <si>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</si>
  <si>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</si>
  <si>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</si>
  <si>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</si>
  <si>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</si>
  <si>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</si>
  <si>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</si>
  <si>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</si>
  <si>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</si>
  <si>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</si>
  <si>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</si>
  <si>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</si>
  <si>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</si>
  <si>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</si>
  <si>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</si>
  <si>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</si>
  <si>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</si>
  <si>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</si>
  <si>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</si>
  <si>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</si>
  <si>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</si>
  <si>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</si>
  <si>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</si>
  <si>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</si>
  <si>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</si>
  <si>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</si>
  <si>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</si>
  <si>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</si>
  <si>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</si>
  <si>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</si>
  <si>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</si>
  <si>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</si>
  <si>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</si>
  <si>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</si>
  <si>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</si>
  <si>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</si>
  <si>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</si>
  <si>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</si>
  <si>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</si>
  <si>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</si>
  <si>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</si>
  <si>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</si>
  <si>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</si>
  <si>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</si>
  <si>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</si>
  <si>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</si>
  <si>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</si>
  <si>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</si>
  <si>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</si>
  <si>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</si>
  <si>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</si>
  <si>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</si>
  <si>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</si>
  <si>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</si>
  <si>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</si>
  <si>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</si>
  <si>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</si>
  <si>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</si>
  <si>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</si>
  <si>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</si>
  <si>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</si>
  <si>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</si>
  <si>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</si>
  <si>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</si>
  <si>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</si>
  <si>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</si>
  <si>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</si>
  <si>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</si>
  <si>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</si>
  <si>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</si>
  <si>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</si>
  <si>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</si>
  <si>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</si>
  <si>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</si>
  <si>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</si>
  <si>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</si>
  <si>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</si>
  <si>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</si>
  <si>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</si>
  <si>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</si>
  <si>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</si>
  <si>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</si>
  <si>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</si>
  <si>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</si>
  <si>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</si>
  <si>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</si>
  <si>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</si>
  <si>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</si>
  <si>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</si>
  <si>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</si>
  <si>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</si>
  <si>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</si>
  <si>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</si>
  <si>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</si>
  <si>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</si>
  <si>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</si>
  <si>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</si>
  <si>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</si>
  <si>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</si>
  <si>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</si>
  <si>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</si>
  <si>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</si>
  <si>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</si>
  <si>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</si>
  <si>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</si>
  <si>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</si>
  <si>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</si>
  <si>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</si>
  <si>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</si>
  <si>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</si>
  <si>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</si>
  <si>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</si>
  <si>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</si>
  <si>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</si>
  <si>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</si>
  <si>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</si>
  <si>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</si>
  <si>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</si>
  <si>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</si>
  <si>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</si>
  <si>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</si>
  <si>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</si>
  <si>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</si>
  <si>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</si>
  <si>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</si>
  <si>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</si>
  <si>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</si>
  <si>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</si>
  <si>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</si>
  <si>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</si>
  <si>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</si>
  <si>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</si>
  <si>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</si>
  <si>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</si>
  <si>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</si>
  <si>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</si>
  <si>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</si>
  <si>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</si>
  <si>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</si>
  <si>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</si>
  <si>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</si>
  <si>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</si>
  <si>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</si>
  <si>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</si>
  <si>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</si>
  <si>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</si>
  <si>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</si>
  <si>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</si>
  <si>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</si>
  <si>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</si>
  <si>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</si>
  <si>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</si>
  <si>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</si>
  <si>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</si>
  <si>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</si>
  <si>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</si>
  <si>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</si>
  <si>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</si>
  <si>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</si>
  <si>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</si>
  <si>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</si>
  <si>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</si>
  <si>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</si>
  <si>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</si>
  <si>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</si>
  <si>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</si>
  <si>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</si>
  <si>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</si>
  <si>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</si>
  <si>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</si>
  <si>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</si>
  <si>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</si>
  <si>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</si>
  <si>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</si>
  <si>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</si>
  <si>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</si>
  <si>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</si>
  <si>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</si>
  <si>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</si>
  <si>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</si>
  <si>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</si>
  <si>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</si>
  <si>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</si>
  <si>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</si>
  <si>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</si>
  <si>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</si>
  <si>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</si>
  <si>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</si>
  <si>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</si>
  <si>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</si>
  <si>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</si>
  <si>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</si>
  <si>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</si>
  <si>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</si>
  <si>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</si>
  <si>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</si>
  <si>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</si>
  <si>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</si>
  <si>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</si>
  <si>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</si>
  <si>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</si>
  <si>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</si>
  <si>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</si>
  <si>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</si>
  <si>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</si>
  <si>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</si>
  <si>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</si>
  <si>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</si>
  <si>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</si>
  <si>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</si>
  <si>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</si>
  <si>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</si>
  <si>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</si>
  <si>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</si>
  <si>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</si>
  <si>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</si>
  <si>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</si>
  <si>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</si>
  <si>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</si>
  <si>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</si>
  <si>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</si>
  <si>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</si>
  <si>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</si>
  <si>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</si>
  <si>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</si>
  <si>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</si>
  <si>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</si>
  <si>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</si>
  <si>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</si>
  <si>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</si>
  <si>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</si>
  <si>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</si>
  <si>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</si>
  <si>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</si>
  <si>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</si>
  <si>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</si>
  <si>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</si>
  <si>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</si>
  <si>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</si>
  <si>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</si>
  <si>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</si>
  <si>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</si>
  <si>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</si>
  <si>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</si>
  <si>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</si>
  <si>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</si>
  <si>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</si>
  <si>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</si>
  <si>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</si>
  <si>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</si>
  <si>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</si>
  <si>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</si>
  <si>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</si>
  <si>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</si>
  <si>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</si>
  <si>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</si>
  <si>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</si>
  <si>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</si>
  <si>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</si>
  <si>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</si>
  <si>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</si>
  <si>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</si>
  <si>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</si>
  <si>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</si>
  <si>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</si>
  <si>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</si>
  <si>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</si>
  <si>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</si>
  <si>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</si>
  <si>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</si>
  <si>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</si>
  <si>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</si>
  <si>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</si>
  <si>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</si>
  <si>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</si>
  <si>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</si>
  <si>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</si>
  <si>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</si>
  <si>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</si>
  <si>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</si>
  <si>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</si>
  <si>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</si>
  <si>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</si>
  <si>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</si>
  <si>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</si>
  <si>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</si>
  <si>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</si>
  <si>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</si>
  <si>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</si>
  <si>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</si>
  <si>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</si>
  <si>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</si>
  <si>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</si>
  <si>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</si>
  <si>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</si>
  <si>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</si>
  <si>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</si>
  <si>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</si>
  <si>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</si>
  <si>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</si>
  <si>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</si>
  <si>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</si>
  <si>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</si>
  <si>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</si>
  <si>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</si>
  <si>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</si>
  <si>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</si>
  <si>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</si>
  <si>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</si>
  <si>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</si>
  <si>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</si>
  <si>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</si>
  <si>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</si>
  <si>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</si>
  <si>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</si>
  <si>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</si>
  <si>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</si>
  <si>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</si>
  <si>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 xml:space="preserve">2025-11-28 14:45:46
</t>
  </si>
  <si>
    <t xml:space="preserve">2025-11-28 14:37:25
</t>
  </si>
  <si>
    <t>40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</si>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</sst>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326.66801851851778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45989.616444444444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45989.616444444444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45989.616444444444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45989.616444444444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45989.616444444444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45989.616444444444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45989.616444444444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45989.616444444444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45989.616444444444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45989.616444444444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45989.616444444444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45989.616444444444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45989.616444444444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45989.616444444444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45989.616444444444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45989.616444444444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45989.616444444444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45989.616444444444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45989.616444444444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45989.616444444444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45989.616444444444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45989.616444444444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45989.616444444444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45989.616444444444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45989.616444444444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45989.616444444444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45989.616444444444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45989.616444444444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45989.616444444444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45989.616444444444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45989.616444444444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45989.616444444444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45989.616444444444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45989.616444444444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45989.616444444444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45989.616444444444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45989.616444444444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45989.616444444444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pane ySplit="1" topLeftCell="A5" activePane="bottomLeft" state="frozen"/>
      <selection pane="bottomLeft" activeCell="E12" sqref="E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164.61660648148245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5.2290254629624542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0.97563425925909542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45" t="s">
        <v>39114</v>
      </c>
      <c r="G6" s="101" t="str">
        <f ca="1">IFERROR(NOW()-F6,"-")</f>
        <v>-</v>
      </c>
      <c r="H6" s="145"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45989.616444444444</v>
      </c>
      <c r="H7" s="100"/>
      <c r="I7" s="18" t="str">
        <f>IFERROR(VLOOKUP(D7,DB!A:F,6,0),"")</f>
        <v/>
      </c>
      <c r="J7" s="18" t="str">
        <f>IFERROR(VLOOKUP(D7,DB!A:G,7,0),"")</f>
        <v/>
      </c>
      <c r="K7" s="19" t="s">
        <v>39117</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45989.616444444444</v>
      </c>
      <c r="H8" s="100"/>
      <c r="I8" s="18" t="str">
        <f>IFERROR(VLOOKUP(D8,DB!A:F,6,0),"")</f>
        <v/>
      </c>
      <c r="J8" s="18" t="str">
        <f>IFERROR(VLOOKUP(D8,DB!A:G,7,0),"")</f>
        <v/>
      </c>
      <c r="K8" s="19" t="s">
        <v>39117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45989.616444444444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45989.616444444444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45989.616444444444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45989.616444444444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45989.616444444444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45989.616444444444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45989.616444444444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45989.616444444444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45989.616444444444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45989.616444444444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45989.616444444444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45989.616444444444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45989.616444444444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45989.616444444444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45989.616444444444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45989.616444444444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45989.616444444444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45989.616444444444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45989.616444444444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45989.616444444444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45989.616444444444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45989.616444444444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45989.616444444444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45989.616444444444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45989.616444444444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45989.616444444444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45989.616444444444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45989.616444444444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45989.616444444444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45989.616444444444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45989.616444444444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45989.616444444444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45989.616444444444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45989.616444444444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45989.616444444444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45989.616444444444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45989.616444444444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45989.616444444444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45989.616444444444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45989.616444444444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45989.616444444444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45989.616444444444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45989.616444444444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45989.616444444444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45989.616444444444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45989.616444444444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45989.616444444444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45989.616444444444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45989.616444444444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45989.616444444444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45989.616444444444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45989.616444444444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45989.616444444444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45989.616444444444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45989.616444444444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45989.616444444444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45989.616444444444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45989.616444444444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45989.616444444444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45989.616444444444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45989.616444444444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45989.616444444444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45989.616444444444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45989.616444444444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45989.616444444444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45989.616444444444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45989.616444444444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45989.616444444444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45989.616444444444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45989.616444444444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45989.616444444444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45989.616444444444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45989.616444444444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45989.616444444444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45989.616444444444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45989.616444444444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45989.616444444444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45989.616444444444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45989.616444444444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45989.616444444444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45989.616444444444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45989.616444444444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45989.616444444444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45989.616444444444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45989.616444444444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45989.616444444444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45989.616444444444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45989.616444444444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45989.616444444444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45989.616444444444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45989.616444444444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45989.616444444444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45989.616444444444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45989.616444444444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45989.616444444444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45989.616444444444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45989.616444444444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45989.616444444444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45989.616444444444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45989.616444444444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45989.616444444444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45989.616444444444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45989.616444444444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45989.616444444444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45989.616444444444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45989.616444444444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45989.616444444444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45989.616444444444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45989.616444444444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45989.616444444444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45989.616444444444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45989.616444444444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45989.616444444444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45989.616444444444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45989.616444444444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45989.616444444444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45989.616444444444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45989.616444444444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45989.616444444444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45989.616444444444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45989.616444444444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45989.616444444444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45989.616444444444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45989.616444444444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45989.616444444444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45989.616444444444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45989.616444444444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45989.616444444444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45989.616444444444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45989.616444444444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45989.616444444444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45989.616444444444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45989.616444444444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45989.616444444444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45989.616444444444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45989.616444444444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45989.616444444444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45989.616444444444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45989.616444444444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45989.616444444444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45989.616444444444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45989.616444444444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45989.616444444444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45989.616444444444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45989.616444444444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45989.616444444444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45989.616444444444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45989.616444444444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45989.616444444444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45989.616444444444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45989.616444444444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45989.616444444444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45989.616444444444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45989.616444444444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45989.616444444444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45989.616444444444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45989.616444444444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45989.616444444444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45989.616444444444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45989.616444444444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45989.616444444444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45989.616444444444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45989.616444444444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45989.616444444444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45989.616444444444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45989.616444444444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45989.616444444444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45989.616444444444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45989.616444444444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45989.616444444444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45989.616444444444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45989.616444444444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45989.616444444444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45989.616444444444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45989.616444444444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45989.616444444444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45989.616444444444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45989.616444444444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45989.616444444444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45989.616444444444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45989.616444444444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45989.616444444444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45989.616444444444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45989.616444444444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45989.616444444444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45989.616444444444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45989.616444444444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45989.616444444444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45989.616444444444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45989.616444444444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45989.616444444444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45989.616444444444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45989.616444444444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45989.616444444444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45989.616444444444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45989.616444444444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45989.616444444444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45989.616444444444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45989.616444444444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45989.616444444444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45989.616444444444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45989.616444444444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45989.616444444444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45989.616444444444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45989.616444444444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45989.616444444444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45989.616444444444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45989.616444444444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45989.616444444444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45989.616444444444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45989.616444444444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45989.616444444444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45989.616444444444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45989.616444444444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45989.616444444444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45989.616444444444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45989.616444444444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45989.616444444444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45989.616444444444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45989.616444444444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45989.616444444444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45989.616444444444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45989.616444444444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45989.616444444444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45989.616444444444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45989.616444444444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45989.616444444444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45989.616444444444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45989.616444444444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45989.616444444444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45989.616444444444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45989.616444444444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45989.616444444444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45989.616444444444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45989.616444444444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45989.616444444444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45989.616444444444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45989.616444444444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45989.616444444444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45989.616444444444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45989.616444444444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45989.616444444444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45989.616444444444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45989.616444444444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45989.616444444444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45989.616444444444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45989.616444444444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45989.616444444444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45989.616444444444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45989.616444444444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45989.616444444444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45989.616444444444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45989.616444444444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45989.616444444444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45989.616444444444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45989.616444444444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45989.616444444444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45989.616444444444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45989.616444444444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45989.616444444444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45989.616444444444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45989.616444444444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45989.616444444444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45989.616444444444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45989.616444444444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45989.616444444444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45989.616444444444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45989.616444444444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45989.616444444444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45989.616444444444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45989.616444444444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45989.616444444444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45989.616444444444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45989.616444444444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45989.616444444444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45989.616444444444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45989.616444444444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45989.616444444444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45989.616444444444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45989.616444444444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45989.616444444444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45989.616444444444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45989.616444444444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45989.616444444444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45989.616444444444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45989.616444444444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45989.616444444444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45989.616444444444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45989.616444444444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45989.616444444444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45989.616444444444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45989.616444444444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45989.616444444444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45989.616444444444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45989.616444444444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45989.616444444444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45989.616444444444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45989.616444444444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45989.616444444444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45989.616444444444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45989.616444444444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45989.616444444444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45989.616444444444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45989.616444444444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45989.616444444444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45989.616444444444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45989.616444444444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45989.616444444444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45989.616444444444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45989.616444444444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45989.616444444444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45989.616444444444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45989.616444444444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45989.616444444444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45989.616444444444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45989.616444444444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45989.616444444444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45989.616444444444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45989.616444444444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45989.616444444444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45989.616444444444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45989.616444444444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45989.616444444444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45989.616444444444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45989.616444444444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45989.616444444444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45989.616444444444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45989.616444444444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45989.616444444444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45989.616444444444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45989.616444444444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45989.616444444444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45989.616444444444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45989.616444444444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45989.616444444444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45989.616444444444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45989.616444444444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45989.616444444444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45989.616444444444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45989.616444444444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45989.616444444444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45989.616444444444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45989.616444444444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45989.616444444444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45989.616444444444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45989.616444444444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45989.616444444444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45989.616444444444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45989.616444444444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45989.616444444444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45989.616444444444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45989.616444444444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45989.616444444444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45989.616444444444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45989.616444444444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45989.616444444444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45989.616444444444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45989.616444444444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45989.616444444444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45989.616444444444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45989.616444444444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45989.616444444444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45989.616444444444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45989.616444444444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45989.616444444444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45989.616444444444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45989.616444444444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45989.616444444444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45989.616444444444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45989.616444444444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45989.616444444444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45989.616444444444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45989.616444444444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45989.616444444444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45989.616444444444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45989.616444444444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45989.616444444444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45989.616444444444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45989.616444444444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45989.616444444444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45989.616444444444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45989.616444444444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45989.616444444444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45989.616444444444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45989.616444444444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45989.616444444444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45989.616444444444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45989.616444444444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45989.616444444444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45989.616444444444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45989.616444444444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45989.616444444444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45989.616444444444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45989.616444444444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45989.616444444444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45989.616444444444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45989.616444444444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45989.616444444444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45989.616444444444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45989.616444444444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45989.616444444444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45989.616444444444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45989.616444444444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45989.616444444444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45989.616444444444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45989.616444444444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45989.616444444444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45989.616444444444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45989.616444444444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45989.616444444444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45989.616444444444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45989.616444444444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45989.616444444444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45989.616444444444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45989.616444444444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45989.616444444444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45989.616444444444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45989.616444444444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45989.616444444444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45989.616444444444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45989.616444444444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45989.616444444444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45989.616444444444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45989.616444444444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45989.616444444444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45989.616444444444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45989.616444444444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45989.616444444444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45989.616444444444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45989.616444444444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45989.616444444444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45989.616444444444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45989.616444444444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45989.616444444444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45989.616444444444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45989.616444444444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45989.616444444444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45989.616444444444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45989.616444444444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45989.616444444444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45989.616444444444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45989.616444444444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45989.616444444444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45989.616444444444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45989.616444444444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45989.616444444444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45989.616444444444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45989.616444444444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45989.616444444444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45989.616444444444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45989.616444444444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45989.616444444444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45989.616444444444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45989.616444444444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45989.616444444444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45989.616444444444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45989.616444444444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45989.616444444444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45989.616444444444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45989.616444444444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45989.616444444444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45989.616444444444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45989.616444444444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45989.616444444444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45989.616444444444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45989.616444444444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45989.616444444444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45989.616444444444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45989.616444444444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45989.616444444444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45989.616444444444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45989.616444444444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45989.616444444444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45989.616444444444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45989.616444444444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45989.616444444444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45989.616444444444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45989.616444444444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45989.616444444444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45989.616444444444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45989.616444444444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45989.616444444444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45989.616444444444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45989.616444444444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45989.616444444444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45989.616444444444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45989.616444444444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45989.616444444444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45989.616444444444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45989.616444444444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45989.616444444444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45989.616444444444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45989.616444444444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45989.616444444444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45989.616444444444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45989.616444444444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45989.616444444444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45989.616444444444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45989.616444444444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45989.616444444444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45989.616444444444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45989.616444444444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45989.616444444444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45989.616444444444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45989.616444444444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45989.616444444444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45989.616444444444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45989.616444444444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45989.616444444444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45989.616444444444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45989.616444444444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45989.616444444444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45989.616444444444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45989.616444444444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45989.616444444444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45989.616444444444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45989.616444444444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45989.616444444444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45989.616444444444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45989.616444444444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45989.616444444444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45989.616444444444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45989.616444444444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45989.616444444444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45989.616444444444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45989.616444444444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45989.616444444444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45989.616444444444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45989.616444444444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45989.616444444444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45989.616444444444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45989.616444444444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45989.616444444444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45989.616444444444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45989.616444444444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45989.616444444444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45989.616444444444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45989.616444444444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45989.616444444444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45989.616444444444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45989.616444444444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45989.616444444444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45989.616444444444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45989.616444444444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45989.616444444444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45989.616444444444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45989.616444444444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45989.616444444444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45989.616444444444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45989.616444444444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45989.616444444444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45989.616444444444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45989.616444444444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45989.616444444444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45989.616444444444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45989.616444444444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45989.616444444444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45989.616444444444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45989.616444444444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45989.616444444444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45989.616444444444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45989.616444444444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45989.616444444444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45989.616444444444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45989.616444444444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45989.616444444444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45989.616444444444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45989.616444444444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45989.616444444444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45989.616444444444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45989.616444444444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45989.616444444444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45989.616444444444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45989.616444444444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45989.616444444444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45989.616444444444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45989.616444444444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45989.616444444444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45989.616444444444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45989.616444444444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45989.616444444444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45989.616444444444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45989.616444444444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45989.616444444444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45989.616444444444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45989.616444444444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45989.616444444444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45989.616444444444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45989.616444444444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45989.616444444444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45989.616444444444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45989.616444444444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45989.616444444444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45989.616444444444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45989.616444444444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45989.616444444444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45989.616444444444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45989.616444444444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45989.616444444444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45989.616444444444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45989.616444444444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45989.616444444444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45989.616444444444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45989.616444444444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45989.616444444444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45989.616444444444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45989.616444444444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45989.616444444444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45989.616444444444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45989.616444444444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45989.616444444444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45989.616444444444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45989.616444444444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45989.616444444444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45989.616444444444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45989.616444444444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45989.616444444444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45989.616444444444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45989.616444444444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45989.616444444444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45989.616444444444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45989.616444444444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45989.616444444444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45989.616444444444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45989.616444444444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45989.616444444444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45989.616444444444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45989.616444444444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45989.616444444444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45989.616444444444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45989.616444444444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45989.616444444444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45989.616444444444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45989.616444444444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45989.616444444444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45989.616444444444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45989.616444444444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45989.616444444444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45989.616444444444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45989.616444444444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45989.616444444444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45989.616444444444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45989.616444444444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45989.616444444444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45989.616444444444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45989.616444444444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45989.616444444444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45989.616444444444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45989.616444444444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45989.616444444444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45989.616444444444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45989.616444444444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45989.616444444444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45989.616444444444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45989.616444444444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45989.616444444444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45989.616444444444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45989.616444444444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45989.616444444444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45989.616444444444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45989.616444444444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45989.616444444444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45989.616444444444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45989.616444444444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45989.616444444444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45989.616444444444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45989.616444444444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45989.616444444444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45989.616444444444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45989.616444444444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45989.616444444444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45989.616444444444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45989.616444444444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45989.616444444444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45989.616444444444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45989.616444444444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45989.616444444444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45989.616444444444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45989.616444444444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45989.616444444444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45989.616444444444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45989.616444444444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45989.616444444444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45989.616444444444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45989.616444444444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45989.616444444444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45989.616444444444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45989.616444444444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45989.616444444444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45989.616444444444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45989.616444444444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45989.616444444444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45989.616444444444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45989.616444444444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45989.616444444444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45989.616444444444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45989.616444444444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45989.616444444444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45989.616444444444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45989.616444444444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45989.616444444444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45989.616444444444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45989.616444444444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45989.616444444444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45989.616444444444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45989.616444444444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45989.616444444444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45989.616444444444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45989.616444444444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45989.616444444444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45989.616444444444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45989.616444444444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45989.616444444444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45989.616444444444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45989.616444444444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45989.616444444444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45989.616444444444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45989.616444444444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45989.616444444444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45989.616444444444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45989.616444444444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45989.616444444444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45989.616444444444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45989.616444444444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45989.616444444444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45989.616444444444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45989.616444444444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45989.616444444444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45989.616444444444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45989.616444444444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45989.616444444444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45989.616444444444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45989.616444444444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45989.616444444444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45989.616444444444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45989.616444444444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45989.616444444444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45989.616444444444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45989.616444444444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45989.616444444444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45989.616444444444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45989.616444444444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45989.616444444444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45989.616444444444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45989.616444444444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45989.616444444444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45989.616444444444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45989.616444444444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45989.616444444444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45989.616444444444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45989.616444444444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45989.616444444444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45989.616444444444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45989.616444444444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45989.616444444444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45989.616444444444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45989.616444444444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45989.616444444444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45989.616444444444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45989.616444444444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45989.616444444444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45989.616444444444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45989.616444444444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45989.616444444444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45989.616444444444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45989.616444444444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45989.616444444444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45989.616444444444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45989.616444444444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45989.616444444444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45989.616444444444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45989.616444444444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45989.616444444444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45989.616444444444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45989.616444444444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45989.616444444444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45989.616444444444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45989.616444444444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45989.616444444444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45989.616444444444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45989.616444444444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45989.616444444444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45989.616444444444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45989.616444444444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45989.616444444444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45989.616444444444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45989.616444444444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45989.616444444444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45989.616444444444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45989.616444444444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45989.616444444444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45989.616444444444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45989.616444444444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45989.616444444444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45989.616444444444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45989.616444444444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45989.616444444444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45989.616444444444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45989.616444444444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45989.616444444444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45989.616444444444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45989.616444444444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45989.616444444444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45989.616444444444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45989.616444444444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45989.616444444444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45989.616444444444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45989.616444444444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45989.616444444444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45989.616444444444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45989.616444444444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45989.616444444444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45989.616444444444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45989.616444444444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45989.616444444444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45989.616444444444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45989.616444444444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45989.616444444444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45989.616444444444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45989.616444444444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45989.616444444444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45989.616444444444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45989.616444444444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45989.616444444444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45989.616444444444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45989.616444444444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45989.616444444444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45989.616444444444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45989.616444444444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45989.616444444444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45989.616444444444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45989.616444444444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45989.616444444444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45989.616444444444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45989.616444444444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45989.616444444444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45989.616444444444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45989.616444444444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45989.616444444444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45989.616444444444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45989.616444444444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45989.616444444444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45989.616444444444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45989.616444444444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45989.616444444444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45989.616444444444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45989.616444444444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45989.616444444444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45989.616444444444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45989.616444444444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45989.616444444444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45989.616444444444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45989.616444444444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45989.616444444444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45989.616444444444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45989.616444444444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45989.616444444444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45989.616444444444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45989.616444444444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45989.616444444444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45989.616444444444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45989.616444444444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45989.616444444444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45989.616444444444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45989.616444444444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45989.616444444444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45989.616444444444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45989.616444444444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45989.616444444444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45989.616444444444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45989.616444444444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45989.616444444444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45989.616444444444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45989.616444444444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45989.616444444444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45989.616444444444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45989.616444444444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45989.616444444444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45989.616444444444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45989.616444444444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45989.616444444444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45989.616444444444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45989.616444444444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45989.616444444444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45989.616444444444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45989.616444444444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45989.616444444444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45989.616444444444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45989.616444444444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45989.616444444444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45989.616444444444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45989.616444444444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45989.616444444444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45989.616444444444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45989.616444444444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45989.616444444444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45989.616444444444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45989.616444444444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45989.616444444444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45989.616444444444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45989.616444444444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45989.616444444444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45989.616444444444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45989.616444444444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45989.616444444444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45989.616444444444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45989.616444444444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45989.616444444444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45989.616444444444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45989.616444444444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45989.616444444444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45989.616444444444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45989.616444444444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45989.616444444444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45989.616444444444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45989.616444444444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45989.616444444444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45989.616444444444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45989.616444444444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45989.616444444444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45989.616444444444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45989.616444444444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45989.616444444444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45989.616444444444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45989.616444444444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45989.616444444444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45989.616444444444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45989.616444444444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45989.616444444444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45989.616444444444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45989.616444444444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45989.616444444444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45989.616444444444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45989.616444444444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45989.616444444444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45989.616444444444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45989.616444444444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45989.616444444444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45989.616444444444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45989.616444444444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45989.616444444444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45989.616444444444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45989.616444444444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45989.616444444444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45989.616444444444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45989.616444444444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45989.616444444444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45989.616444444444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45989.616444444444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45989.616444444444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45989.616444444444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45989.616444444444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45989.616444444444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45989.616444444444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45989.616444444444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45989.616444444444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45989.616444444444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45989.616444444444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45989.616444444444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45989.616444444444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45989.616444444444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45989.616444444444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45989.616444444444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45989.616444444444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45989.616444444444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45989.616444444444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45989.616444444444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45989.616444444444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45989.616444444444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45989.616444444444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45989.616444444444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45989.616444444444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45989.616444444444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45989.616444444444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45989.616444444444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45989.616444444444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45989.616444444444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45989.616444444444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45989.616444444444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45989.616444444444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45989.616444444444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45989.616444444444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45989.616444444444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45989.616444444444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45989.616444444444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45989.616444444444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45989.616444444444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45989.616444444444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45989.616444444444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45989.616444444444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45989.616444444444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45989.616444444444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45989.616444444444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45989.616444444444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45989.616444444444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45989.616444444444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45989.616444444444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45989.616444444444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45989.616444444444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45989.616444444444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45989.616444444444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45989.616444444444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45989.616444444444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45989.616444444444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45989.616444444444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45989.616444444444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45989.616444444444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45989.616444444444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45989.616444444444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45989.616444444444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45989.616444444444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45989.616444444444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45989.616444444444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45989.616444444444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45989.616444444444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45989.616444444444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45989.616444444444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45989.616444444444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45989.616444444444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45989.616444444444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45989.616444444444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45989.616444444444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45989.616444444444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45989.616444444444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45989.616444444444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45989.616444444444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45989.616444444444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45989.616444444444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286.13572685184772</v>
      </c>
      <c r="H2" s="92">
        <v>45703.474768518521</v>
      </c>
      <c r="I2" s="92" t="str">
        <f>IFERROR(VLOOKUP(D2,DB!A:F,6,0),"")</f>
        <v>SCECO</v>
      </c>
      <c r="J2" s="92" t="str">
        <f>IFERROR(VLOOKUP(D2,DB!A:G,7,0),"")</f>
        <v>Dead</v>
      </c>
      <c r="K2" s="94" t="s">
        <v>39119</v>
      </c>
      <c r="L2" s="88" t="str">
        <f>IFERROR(VLOOKUP(D2,DB!A:I,9,0),"")</f>
        <v>Latis</v>
      </c>
    </row>
    <row r="3" spans="1:16" ht="15" customHeight="1">
      <c r="A3" s="110"/>
      <c r="B3" s="88" t="str">
        <f>IFERROR(VLOOKUP(D3,DB!A:K,11,0),"")</f>
        <v/>
      </c>
      <c r="C3" s="90"/>
      <c r="D3" s="88"/>
      <c r="E3" s="91"/>
      <c r="F3" s="92"/>
      <c r="G3" s="93">
        <f t="shared" ref="G3:G4" ca="1" si="0">IFERROR(NOW()-F3,"")</f>
        <v>45989.616444444444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45989.616444444444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45989.616444444444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45989.616444444444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45989.616444444444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45989.616444444444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45989.616444444444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45989.616444444444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45989.616444444444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45989.616444444444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45989.616444444444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45989.616444444444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45989.616444444444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45989.616444444444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45989.616444444444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45989.616444444444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45989.616444444444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45989.616444444444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45989.616444444444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45989.616444444444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45989.616444444444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45989.616444444444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45989.616444444444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45989.616444444444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45989.616444444444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45989.616444444444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45989.616444444444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45989.616444444444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45989.616444444444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45989.616444444444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45989.616444444444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45989.616444444444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45989.616444444444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45989.616444444444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45989.616444444444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45989.616444444444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45989.616444444444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45989.616444444444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45989.616444444444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45989.616444444444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45989.616444444444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45989.616444444444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45989.616444444444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45989.616444444444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45989.616444444444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45989.616444444444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45989.616444444444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45989.616444444444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45989.616444444444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45989.616444444444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45989.616444444444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45989.616444444444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45989.616444444444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45989.616444444444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45989.616444444444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45989.616444444444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45989.616444444444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45989.616444444444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45989.616444444444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45989.616444444444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45989.616444444444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45989.616444444444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45989.616444444444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45989.616444444444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45989.616444444444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45989.616444444444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45989.616444444444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45989.616444444444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45989.616444444444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45989.616444444444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45989.616444444444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45989.616444444444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45989.616444444444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45989.616444444444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45989.616444444444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45989.616444444444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45989.616444444444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45989.616444444444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45989.616444444444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45989.616444444444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45989.616444444444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45989.616444444444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45989.616444444444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45989.616444444444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45989.616444444444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45989.616444444444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45989.616444444444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45989.616444444444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45989.616444444444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45989.616444444444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45989.616444444444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45989.616444444444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45989.616444444444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45989.616444444444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45989.616444444444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45989.616444444444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45989.616444444444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45989.616444444444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45989.616444444444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45989.616444444444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45989.616444444444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45989.616444444444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45989.616444444444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45989.616444444444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45989.616444444444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45989.616444444444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45989.616444444444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45989.616444444444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45989.616444444444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45989.616444444444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45989.616444444444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45989.616444444444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45989.616444444444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45989.616444444444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45989.616444444444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45989.616444444444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45989.616444444444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45989.616444444444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45989.616444444444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45989.616444444444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45989.616444444444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45989.616444444444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45989.616444444444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45989.616444444444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45989.616444444444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45989.616444444444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45989.616444444444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45989.616444444444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45989.616444444444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45989.616444444444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45989.616444444444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45989.616444444444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45989.616444444444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45989.616444444444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45989.616444444444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45989.616444444444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45989.616444444444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45989.616444444444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45989.616444444444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45989.616444444444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45989.616444444444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45989.616444444444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45989.616444444444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45989.616444444444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45989.616444444444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45989.616444444444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45989.616444444444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45989.616444444444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45989.616444444444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45989.616444444444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45989.616444444444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45989.616444444444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45989.616444444444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45989.616444444444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45989.616444444444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45989.616444444444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45989.616444444444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45989.616444444444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45989.616444444444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45989.616444444444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45989.616444444444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45989.616444444444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45989.616444444444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45989.616444444444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45989.616444444444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45989.616444444444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45989.616444444444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45989.616444444444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45989.616444444444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45989.616444444444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45989.616444444444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45989.616444444444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45989.616444444444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45989.616444444444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45989.616444444444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45989.616444444444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45989.616444444444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45989.616444444444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45989.616444444444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45989.616444444444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45989.616444444444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45989.616444444444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45989.616444444444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45989.616444444444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45989.616444444444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45989.616444444444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45989.616444444444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45989.616444444444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45989.616444444444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45989.616444444444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45989.616444444444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45989.616444444444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45989.616444444444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45989.616444444444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45989.616444444444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45989.616444444444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45989.616444444444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45989.616444444444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45989.616444444444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45989.616444444444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45989.616444444444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45989.616444444444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45989.616444444444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45989.616444444444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45989.616444444444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45989.616444444444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45989.616444444444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45989.616444444444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45989.616444444444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45989.616444444444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45989.616444444444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45989.616444444444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45989.616444444444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45989.616444444444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45989.616444444444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45989.616444444444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45989.616444444444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45989.616444444444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45989.616444444444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45989.616444444444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45989.616444444444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45989.616444444444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45989.616444444444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45989.616444444444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45989.616444444444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45989.616444444444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45989.616444444444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45989.616444444444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45989.616444444444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45989.616444444444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45989.616444444444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45989.616444444444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45989.616444444444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45989.616444444444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45989.616444444444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45989.616444444444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45989.616444444444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45989.616444444444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45989.616444444444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45989.616444444444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45989.616444444444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45989.616444444444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45989.616444444444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45989.616444444444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45989.616444444444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45989.616444444444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45989.616444444444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45989.616444444444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45989.616444444444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45989.616444444444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45989.616444444444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45989.616444444444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45989.616444444444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45989.616444444444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45989.616444444444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45989.616444444444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45989.616444444444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45989.616444444444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45989.616444444444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45989.616444444444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45989.616444444444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45989.616444444444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45989.616444444444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45989.616444444444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45989.616444444444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45989.616444444444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45989.616444444444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45989.616444444444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45989.616444444444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45989.616444444444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45989.616444444444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45989.616444444444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45989.616444444444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45989.616444444444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45989.616444444444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45989.616444444444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45989.616444444444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45989.616444444444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45989.616444444444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45989.616444444444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45989.616444444444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45989.616444444444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45989.616444444444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45989.616444444444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45989.616444444444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45989.616444444444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45989.616444444444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45989.616444444444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45989.616444444444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45989.616444444444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45989.616444444444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45989.616444444444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45989.616444444444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45989.616444444444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45989.616444444444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45989.616444444444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45989.616444444444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45989.616444444444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45989.616444444444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45989.616444444444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45989.616444444444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45989.616444444444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45989.616444444444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45989.616444444444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97.784384259255603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63.427567129627278</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40.955333333331509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8.2431458333303453</v>
      </c>
      <c r="H5" s="146">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106">
        <v>1</v>
      </c>
      <c r="D6" s="106" t="s">
        <v>38242</v>
      </c>
      <c r="E6" s="106" t="s">
        <v>39021</v>
      </c>
      <c r="F6" s="38">
        <v>45989.600208333337</v>
      </c>
      <c r="G6" s="143">
        <f t="shared" ref="G6:G15" ca="1" si="2">IFERROR(NOW()-F6,"")</f>
        <v>1.6236111106991302E-2</v>
      </c>
      <c r="H6" s="38">
        <v>45989.594652777778</v>
      </c>
      <c r="I6" s="37" t="str">
        <f>IFERROR(VLOOKUP(D6,DB!A:F,6,0),"")</f>
        <v>SCECO</v>
      </c>
      <c r="J6" s="37" t="str">
        <f>IFERROR(VLOOKUP(D6,DB!A:G,7,0),"")</f>
        <v>Haj Removal</v>
      </c>
      <c r="K6" s="37" t="s">
        <v>39129</v>
      </c>
      <c r="L6" s="37" t="str">
        <f>IFERROR(VLOOKUP(D6,DB!A:I,9,0),"")</f>
        <v>Latis</v>
      </c>
    </row>
    <row r="7" spans="1:13" ht="15.75">
      <c r="A7" s="37"/>
      <c r="B7" s="37" t="str">
        <f>IFERROR(VLOOKUP(D7,DB!A:K,11,0),"")</f>
        <v/>
      </c>
      <c r="C7" s="37"/>
      <c r="D7" s="150"/>
      <c r="E7" s="37"/>
      <c r="F7" s="38"/>
      <c r="G7" s="143">
        <f t="shared" ca="1" si="2"/>
        <v>45989.616444444444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45989.616444444444</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45989.616444444444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45989.616444444444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45989.616444444444</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45989.616444444444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45989.616444444444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45989.616444444444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45989.616444444444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45989.616444444444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45989.616444444444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45989.616444444444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45989.616444444444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45989.616444444444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45989.616444444444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45989.616444444444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45989.616444444444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45989.616444444444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45989.616444444444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45989.616444444444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45989.616444444444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45989.616444444444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45989.616444444444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45989.616444444444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45989.616444444444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45989.616444444444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45989.616444444444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45989.616444444444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45989.616444444444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45989.616444444444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45989.616444444444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45989.616444444444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45989.616444444444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45989.616444444444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45989.616444444444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45989.616444444444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45989.616444444444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45989.616444444444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45989.616444444444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45989.616444444444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45989.616444444444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45989.616444444444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45989.616444444444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45989.616444444444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45989.616444444444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45989.616444444444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45989.616444444444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45989.616444444444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45989.616444444444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45989.616444444444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45989.616444444444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45989.616444444444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45989.616444444444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45989.616444444444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45989.616444444444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45989.616444444444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45989.616444444444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45989.616444444444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45989.616444444444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45989.616444444444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45989.616444444444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45989.616444444444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