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98" documentId="120_S{2AC9BD13-BADA-5192-A53E-5A8FF88502F6}" xr6:coauthVersionLast="47" xr6:coauthVersionMax="47" xr10:uidLastSave="{2364BC5D-7BE8-4DC0-9719-BCB39A9AEC5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<sst xmlns="http://schemas.openxmlformats.org/spreadsheetml/2006/main" count="180293" uniqueCount="39129">
  <si>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</si>
  <si>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</si>
  <si>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</si>
  <si>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</si>
  <si>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</si>
  <si>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</si>
  <si>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</si>
  <si>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</si>
  <si>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</si>
  <si>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</si>
  <si>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</si>
  <si>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</si>
  <si>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</si>
  <si>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</si>
  <si>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</si>
  <si>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</si>
  <si>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</si>
  <si>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</si>
  <si>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</si>
  <si>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</si>
  <si>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</si>
  <si>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</si>
  <si>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</si>
  <si>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</si>
  <si>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</si>
  <si>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</si>
  <si>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</si>
  <si>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</si>
  <si>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</si>
  <si>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</si>
  <si>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</si>
  <si>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</si>
  <si>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</si>
  <si>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</si>
  <si>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</si>
  <si>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</si>
  <si>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</si>
  <si>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</si>
  <si>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</si>
  <si>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</si>
  <si>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</si>
  <si>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</si>
  <si>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</si>
  <si>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</si>
  <si>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</si>
  <si>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</si>
  <si>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</si>
  <si>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</si>
  <si>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</si>
  <si>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</si>
  <si>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</si>
  <si>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</si>
  <si>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</si>
  <si>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</si>
  <si>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</si>
  <si>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</si>
  <si>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</si>
  <si>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</si>
  <si>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</si>
  <si>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</si>
  <si>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</si>
  <si>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</si>
  <si>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</si>
  <si>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</si>
  <si>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</si>
  <si>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</si>
  <si>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</si>
  <si>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</si>
  <si>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</si>
  <si>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</si>
  <si>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</si>
  <si>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</si>
  <si>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</si>
  <si>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</si>
  <si>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</si>
  <si>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</si>
  <si>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</si>
  <si>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</si>
  <si>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</si>
  <si>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</si>
  <si>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</si>
  <si>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</si>
  <si>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</si>
  <si>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</si>
  <si>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</si>
  <si>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</si>
  <si>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</si>
  <si>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</si>
  <si>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</si>
  <si>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</si>
  <si>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</si>
  <si>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</si>
  <si>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</si>
  <si>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</si>
  <si>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</si>
  <si>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</si>
  <si>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</si>
  <si>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</si>
  <si>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</si>
  <si>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</si>
  <si>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</si>
  <si>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</si>
  <si>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</si>
  <si>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</si>
  <si>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</si>
  <si>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</si>
  <si>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</si>
  <si>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</si>
  <si>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</si>
  <si>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</si>
  <si>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</si>
  <si>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</si>
  <si>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</si>
  <si>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</si>
  <si>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</si>
  <si>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</si>
  <si>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</si>
  <si>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</si>
  <si>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</si>
  <si>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</si>
  <si>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</si>
  <si>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</si>
  <si>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</si>
  <si>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</si>
  <si>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</si>
  <si>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</si>
  <si>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</si>
  <si>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</si>
  <si>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</si>
  <si>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</si>
  <si>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</si>
  <si>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</si>
  <si>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</si>
  <si>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</si>
  <si>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</si>
  <si>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</si>
  <si>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</si>
  <si>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</si>
  <si>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</si>
  <si>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</si>
  <si>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</si>
  <si>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</si>
  <si>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</si>
  <si>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</si>
  <si>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</si>
  <si>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</si>
  <si>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</si>
  <si>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</si>
  <si>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</si>
  <si>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</si>
  <si>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</si>
  <si>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</si>
  <si>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</si>
  <si>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</si>
  <si>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</si>
  <si>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</si>
  <si>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</si>
  <si>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</si>
  <si>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</si>
  <si>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</si>
  <si>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</si>
  <si>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</si>
  <si>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</si>
  <si>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</si>
  <si>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</si>
  <si>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</si>
  <si>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</si>
  <si>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</si>
  <si>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</si>
  <si>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</si>
  <si>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</si>
  <si>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</si>
  <si>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</si>
  <si>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</si>
  <si>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</si>
  <si>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</si>
  <si>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</si>
  <si>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</si>
  <si>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</si>
  <si>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</si>
  <si>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</si>
  <si>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</si>
  <si>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</si>
  <si>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</si>
  <si>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</si>
  <si>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</si>
  <si>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</si>
  <si>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</si>
  <si>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</si>
  <si>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</si>
  <si>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</si>
  <si>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</si>
  <si>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</si>
  <si>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</si>
  <si>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</si>
  <si>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</si>
  <si>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</si>
  <si>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</si>
  <si>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</si>
  <si>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</si>
  <si>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</si>
  <si>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</si>
  <si>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</si>
  <si>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</si>
  <si>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</si>
  <si>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</si>
  <si>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</si>
  <si>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</si>
  <si>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</si>
  <si>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</si>
  <si>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</si>
  <si>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</si>
  <si>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</si>
  <si>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</si>
  <si>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</si>
  <si>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</si>
  <si>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</si>
  <si>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</si>
  <si>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</si>
  <si>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</si>
  <si>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</si>
  <si>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</si>
  <si>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</si>
  <si>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</si>
  <si>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</si>
  <si>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</si>
  <si>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</si>
  <si>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</si>
  <si>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</si>
  <si>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</si>
  <si>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</si>
  <si>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</si>
  <si>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</si>
  <si>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</si>
  <si>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</si>
  <si>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</si>
  <si>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</si>
  <si>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</si>
  <si>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</si>
  <si>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</si>
  <si>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</si>
  <si>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</si>
  <si>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</si>
  <si>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</si>
  <si>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</si>
  <si>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</si>
  <si>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</si>
  <si>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</si>
  <si>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</si>
  <si>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</si>
  <si>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</si>
  <si>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</si>
  <si>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</si>
  <si>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</si>
  <si>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</si>
  <si>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</si>
  <si>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</si>
  <si>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</si>
  <si>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</si>
  <si>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</si>
  <si>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</si>
  <si>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</si>
  <si>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</si>
  <si>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</si>
  <si>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</si>
  <si>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</si>
  <si>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</si>
  <si>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</si>
  <si>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</si>
  <si>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</si>
  <si>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</si>
  <si>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</si>
  <si>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</si>
  <si>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</si>
  <si>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</si>
  <si>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</si>
  <si>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</si>
  <si>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</si>
  <si>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</si>
  <si>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</si>
  <si>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</si>
  <si>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</si>
  <si>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</si>
  <si>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</si>
  <si>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</si>
  <si>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</si>
  <si>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</si>
  <si>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</si>
  <si>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</si>
  <si>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</si>
  <si>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</si>
  <si>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</si>
  <si>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</si>
  <si>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</si>
  <si>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</si>
  <si>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</si>
  <si>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</si>
  <si>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</si>
  <si>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</si>
  <si>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</si>
  <si>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</si>
  <si>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</si>
  <si>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</si>
  <si>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</si>
  <si>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</si>
  <si>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</si>
  <si>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</si>
  <si>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</si>
  <si>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</si>
  <si>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</si>
  <si>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</si>
  <si>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</si>
  <si>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</si>
  <si>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</si>
  <si>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</si>
  <si>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</si>
  <si>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</si>
  <si>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</si>
  <si>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</si>
  <si>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</si>
  <si>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</si>
  <si>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</si>
  <si>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</si>
  <si>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</si>
  <si>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</si>
  <si>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</si>
  <si>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</si>
  <si>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</si>
  <si>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</si>
  <si>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</si>
  <si>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</si>
  <si>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</si>
  <si>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</si>
  <si>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</si>
  <si>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</si>
  <si>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</si>
  <si>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</si>
  <si>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</si>
  <si>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</si>
  <si>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</si>
  <si>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</si>
  <si>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</si>
  <si>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</si>
  <si>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</si>
  <si>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</si>
  <si>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</si>
  <si>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</si>
  <si>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</si>
  <si>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</si>
  <si>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</si>
  <si>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</si>
  <si>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</si>
  <si>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</si>
  <si>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</si>
  <si>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</si>
  <si>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</si>
  <si>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</si>
  <si>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</si>
  <si>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</si>
  <si>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</si>
  <si>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</si>
  <si>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</si>
  <si>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</si>
  <si>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</si>
  <si>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</si>
  <si>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</si>
  <si>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</si>
  <si>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</si>
  <si>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</si>
  <si>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</si>
  <si>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</si>
  <si>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</si>
  <si>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</si>
  <si>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</si>
  <si>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</si>
  <si>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</si>
  <si>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</si>
  <si>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</si>
  <si>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</si>
  <si>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</si>
  <si>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</si>
  <si>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</si>
  <si>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</si>
  <si>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</si>
  <si>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</si>
  <si>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</si>
  <si>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</si>
  <si>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</si>
  <si>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</si>
  <si>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</si>
  <si>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</si>
  <si>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</si>
  <si>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</si>
  <si>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</si>
  <si>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</si>
  <si>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</si>
  <si>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</si>
  <si>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</si>
  <si>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</si>
  <si>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</si>
  <si>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</si>
  <si>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</si>
  <si>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</si>
  <si>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</si>
  <si>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</si>
  <si>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</si>
  <si>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</si>
  <si>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</si>
  <si>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</si>
  <si>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</si>
  <si>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</si>
  <si>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</si>
  <si>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</si>
  <si>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</si>
  <si>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</si>
  <si>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</si>
  <si>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</si>
  <si>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</si>
  <si>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</si>
  <si>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</si>
  <si>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</si>
  <si>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</si>
  <si>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</si>
  <si>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</si>
  <si>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</si>
  <si>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</si>
  <si>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</si>
  <si>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</si>
  <si>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</si>
  <si>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</si>
  <si>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</si>
  <si>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</si>
  <si>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</si>
  <si>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</si>
  <si>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</si>
  <si>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</si>
  <si>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</si>
  <si>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</si>
  <si>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</si>
  <si>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</si>
  <si>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</si>
  <si>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</si>
  <si>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</si>
  <si>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</si>
  <si>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</si>
  <si>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</si>
  <si>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</si>
  <si>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</si>
  <si>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</si>
  <si>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</si>
  <si>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</si>
  <si>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</si>
  <si>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</si>
  <si>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</si>
  <si>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</si>
  <si>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</si>
  <si>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</si>
  <si>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</si>
  <si>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</si>
  <si>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</si>
  <si>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</si>
  <si>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</si>
  <si>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</si>
  <si>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</si>
  <si>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</si>
  <si>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</si>
  <si>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</si>
  <si>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</si>
  <si>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</si>
  <si>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</si>
  <si>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</si>
  <si>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</si>
  <si>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</si>
  <si>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</si>
  <si>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</si>
  <si>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</si>
  <si>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</si>
  <si>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</si>
  <si>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</si>
  <si>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</si>
  <si>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</si>
  <si>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</si>
  <si>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</si>
  <si>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</si>
  <si>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</si>
  <si>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</si>
  <si>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</si>
  <si>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</si>
  <si>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</si>
  <si>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</si>
  <si>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</si>
  <si>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</si>
  <si>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</si>
  <si>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</si>
  <si>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</si>
  <si>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</si>
  <si>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</si>
  <si>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</si>
  <si>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</si>
  <si>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</si>
  <si>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</si>
  <si>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</si>
  <si>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</si>
  <si>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</si>
  <si>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</si>
  <si>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</si>
  <si>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</si>
  <si>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</si>
  <si>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</si>
  <si>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</si>
  <si>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</si>
  <si>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</si>
  <si>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</si>
  <si>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</si>
  <si>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</si>
  <si>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</si>
  <si>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</si>
  <si>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</si>
  <si>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</si>
  <si>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</si>
  <si>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</si>
  <si>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</si>
  <si>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</si>
  <si>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</si>
  <si>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</si>
  <si>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</si>
  <si>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</si>
  <si>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</si>
  <si>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</si>
  <si>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</si>
  <si>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</si>
  <si>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</si>
  <si>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</si>
  <si>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</si>
  <si>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</si>
  <si>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</si>
  <si>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</si>
  <si>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</si>
  <si>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</si>
  <si>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</si>
  <si>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</si>
  <si>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</si>
  <si>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</si>
  <si>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</si>
  <si>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</si>
  <si>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</si>
  <si>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</si>
  <si>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</si>
  <si>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</si>
  <si>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</si>
  <si>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</si>
  <si>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</si>
  <si>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</si>
  <si>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</si>
  <si>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</si>
  <si>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</si>
  <si>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</si>
  <si>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</si>
  <si>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</si>
  <si>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</si>
  <si>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</si>
  <si>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</si>
  <si>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</si>
  <si>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</si>
  <si>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</si>
  <si>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</si>
  <si>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</si>
  <si>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</si>
  <si>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</si>
  <si>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</si>
  <si>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</si>
  <si>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</si>
  <si>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</si>
  <si>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</si>
  <si>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</si>
  <si>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</si>
  <si>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</si>
  <si>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</si>
  <si>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</si>
  <si>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</si>
  <si>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</si>
  <si>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</si>
  <si>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</si>
  <si>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</si>
  <si>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</si>
  <si>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</si>
  <si>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</si>
  <si>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</si>
  <si>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</si>
  <si>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</si>
  <si>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</si>
  <si>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</si>
  <si>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</si>
  <si>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</si>
  <si>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</si>
  <si>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</si>
  <si>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</si>
  <si>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</si>
  <si>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</si>
  <si>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</si>
  <si>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</si>
  <si>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</si>
  <si>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</si>
  <si>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</si>
  <si>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</si>
  <si>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</si>
  <si>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</si>
  <si>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</si>
  <si>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</si>
  <si>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</si>
  <si>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</si>
  <si>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</si>
  <si>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</si>
  <si>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</si>
  <si>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</si>
  <si>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</si>
  <si>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</si>
  <si>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</si>
  <si>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</si>
  <si>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</si>
  <si>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</si>
  <si>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</si>
  <si>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</si>
  <si>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</si>
  <si>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</si>
  <si>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</si>
  <si>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</si>
  <si>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</si>
  <si>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</si>
  <si>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</si>
  <si>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</si>
  <si>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</si>
  <si>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</si>
  <si>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</si>
  <si>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</si>
  <si>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</si>
  <si>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</si>
  <si>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</si>
  <si>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</si>
  <si>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</si>
  <si>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</si>
  <si>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</si>
  <si>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</si>
  <si>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</si>
  <si>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</si>
  <si>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</si>
  <si>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</si>
  <si>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</si>
  <si>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</si>
  <si>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</si>
  <si>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</si>
  <si>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</si>
  <si>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</si>
  <si>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</si>
  <si>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</si>
  <si>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</si>
  <si>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</si>
  <si>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</si>
  <si>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</si>
  <si>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</si>
  <si>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</si>
  <si>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</si>
  <si>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</si>
  <si>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</si>
  <si>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</si>
  <si>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</si>
  <si>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</si>
  <si>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</si>
  <si>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</si>
  <si>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</si>
  <si>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</si>
  <si>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</si>
  <si>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</si>
  <si>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</si>
  <si>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</si>
  <si>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</si>
  <si>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</si>
  <si>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</si>
  <si>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</si>
  <si>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</si>
  <si>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</si>
  <si>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</si>
  <si>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</si>
  <si>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</si>
  <si>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</si>
  <si>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</si>
  <si>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</si>
  <si>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</si>
  <si>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</si>
  <si>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</si>
  <si>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</si>
  <si>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</si>
  <si>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</si>
  <si>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</si>
  <si>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</si>
  <si>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</si>
  <si>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</si>
  <si>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</si>
  <si>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</si>
  <si>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</si>
  <si>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</si>
  <si>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</si>
  <si>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</si>
  <si>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</si>
  <si>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</si>
  <si>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</si>
  <si>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</si>
  <si>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</si>
  <si>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</si>
  <si>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</si>
  <si>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</si>
  <si>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</si>
  <si>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</si>
  <si>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</si>
  <si>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</si>
  <si>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</si>
  <si>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</si>
  <si>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</si>
  <si>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</si>
  <si>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</si>
  <si>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</si>
  <si>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</si>
  <si>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</si>
  <si>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</si>
  <si>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</si>
  <si>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</si>
  <si>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</si>
  <si>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</si>
  <si>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</si>
  <si>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</si>
  <si>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</si>
  <si>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</si>
  <si>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</si>
  <si>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</si>
  <si>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</si>
  <si>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</si>
  <si>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</si>
  <si>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</si>
  <si>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</si>
  <si>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</si>
  <si>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</si>
  <si>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</si>
  <si>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</si>
  <si>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</si>
  <si>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</si>
  <si>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</si>
  <si>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</si>
  <si>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</si>
  <si>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</si>
  <si>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</si>
  <si>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</si>
  <si>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</si>
  <si>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</si>
  <si>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</si>
  <si>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</si>
  <si>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</si>
  <si>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</si>
  <si>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</si>
  <si>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</si>
  <si>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</si>
  <si>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</si>
  <si>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</si>
  <si>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</si>
  <si>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</si>
  <si>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</si>
  <si>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</si>
  <si>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</si>
  <si>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</si>
  <si>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</si>
  <si>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</si>
  <si>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</si>
  <si>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</si>
  <si>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</si>
  <si>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</si>
  <si>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</si>
  <si>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</si>
  <si>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</si>
  <si>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</si>
  <si>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</si>
  <si>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</si>
  <si>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</si>
  <si>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</si>
  <si>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</si>
  <si>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</si>
  <si>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</si>
  <si>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</si>
  <si>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</si>
  <si>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</si>
  <si>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</si>
  <si>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</si>
  <si>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</si>
  <si>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</si>
  <si>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</si>
  <si>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</si>
  <si>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</si>
  <si>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</si>
  <si>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</si>
  <si>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</si>
  <si>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</si>
  <si>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</si>
  <si>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</si>
  <si>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</si>
  <si>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</si>
  <si>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</si>
  <si>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</si>
  <si>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</si>
  <si>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</si>
  <si>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</si>
  <si>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</si>
  <si>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</si>
  <si>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</si>
  <si>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</si>
  <si>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</si>
  <si>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</si>
  <si>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</si>
  <si>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</si>
  <si>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</si>
  <si>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</si>
  <si>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</si>
  <si>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</si>
  <si>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</si>
  <si>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</si>
  <si>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</si>
  <si>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</si>
  <si>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</si>
  <si>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</si>
  <si>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</si>
  <si>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</si>
  <si>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</si>
  <si>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</si>
  <si>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</si>
  <si>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</si>
  <si>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</si>
  <si>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</si>
  <si>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</si>
  <si>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</si>
  <si>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</si>
  <si>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</si>
  <si>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</si>
  <si>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</si>
  <si>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</si>
  <si>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</si>
  <si>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</si>
  <si>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</si>
  <si>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</si>
  <si>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</si>
  <si>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</si>
  <si>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</si>
  <si>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</si>
  <si>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</si>
  <si>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</si>
  <si>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</si>
  <si>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</si>
  <si>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</si>
  <si>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</si>
  <si>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</si>
  <si>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</si>
  <si>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</si>
  <si>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</si>
  <si>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</si>
  <si>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</si>
  <si>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</si>
  <si>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</si>
  <si>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</si>
  <si>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</si>
  <si>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</si>
  <si>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</si>
  <si>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</si>
  <si>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</si>
  <si>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</si>
  <si>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</si>
  <si>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</si>
  <si>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</si>
  <si>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</si>
  <si>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</si>
  <si>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</si>
  <si>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</si>
  <si>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</si>
  <si>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</si>
  <si>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</si>
  <si>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</si>
  <si>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</si>
  <si>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</si>
  <si>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</si>
  <si>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</si>
  <si>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</si>
  <si>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</si>
  <si>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</si>
  <si>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</si>
  <si>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</si>
  <si>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</si>
  <si>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</si>
  <si>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</si>
  <si>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</si>
  <si>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</si>
  <si>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</si>
  <si>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</si>
  <si>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</si>
  <si>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</si>
  <si>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</si>
  <si>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</si>
  <si>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</si>
  <si>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</si>
  <si>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</si>
  <si>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</si>
  <si>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</si>
  <si>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</si>
  <si>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</si>
  <si>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</si>
  <si>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</si>
  <si>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</si>
  <si>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</si>
  <si>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</si>
  <si>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</si>
  <si>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</si>
  <si>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</si>
  <si>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</si>
  <si>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</si>
  <si>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</si>
  <si>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</si>
  <si>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</si>
  <si>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</si>
  <si>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</si>
  <si>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</si>
  <si>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</si>
  <si>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</si>
  <si>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</si>
  <si>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</si>
  <si>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</si>
  <si>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</si>
  <si>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</si>
  <si>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</si>
  <si>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</si>
  <si>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</si>
  <si>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</si>
  <si>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</si>
  <si>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</si>
  <si>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</si>
  <si>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</si>
  <si>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</si>
  <si>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</si>
  <si>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</si>
  <si>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</si>
  <si>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</si>
  <si>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</si>
  <si>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</si>
  <si>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</si>
  <si>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</si>
  <si>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</si>
  <si>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</si>
  <si>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</si>
  <si>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</si>
  <si>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</si>
  <si>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</si>
  <si>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</si>
  <si>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</si>
  <si>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</si>
  <si>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</si>
  <si>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</si>
  <si>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</si>
  <si>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</si>
  <si>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</si>
  <si>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</si>
  <si>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</si>
  <si>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</si>
  <si>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</si>
  <si>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</si>
  <si>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</si>
  <si>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</si>
  <si>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</si>
  <si>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</si>
  <si>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</si>
  <si>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</si>
  <si>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</si>
  <si>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</si>
  <si>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</si>
  <si>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</si>
  <si>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</si>
  <si>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</si>
  <si>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</si>
  <si>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</si>
  <si>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</si>
  <si>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</si>
  <si>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</si>
  <si>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</si>
  <si>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</si>
  <si>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</si>
  <si>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</si>
  <si>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</si>
  <si>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</si>
  <si>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</si>
  <si>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</si>
  <si>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</si>
  <si>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</si>
  <si>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</si>
  <si>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</si>
  <si>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</si>
  <si>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</si>
  <si>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</si>
  <si>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</si>
  <si>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</si>
  <si>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</si>
  <si>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</si>
  <si>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</si>
  <si>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</si>
  <si>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</si>
  <si>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</si>
  <si>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</si>
  <si>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</si>
  <si>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</si>
  <si>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</si>
  <si>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</si>
  <si>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</si>
  <si>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</si>
  <si>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</si>
  <si>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</si>
  <si>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</si>
  <si>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</si>
  <si>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</si>
  <si>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</si>
  <si>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</si>
  <si>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</si>
  <si>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</si>
  <si>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</si>
  <si>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</si>
  <si>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</si>
  <si>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</si>
  <si>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</si>
  <si>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</si>
  <si>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</si>
  <si>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</si>
  <si>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</si>
  <si>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</si>
  <si>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</si>
  <si>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</si>
  <si>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</si>
  <si>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</si>
  <si>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</si>
  <si>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</si>
  <si>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</si>
  <si>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</si>
  <si>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</si>
  <si>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</si>
  <si>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</si>
  <si>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</si>
  <si>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</si>
  <si>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</si>
  <si>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</si>
  <si>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</si>
  <si>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</si>
  <si>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</si>
  <si>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</si>
  <si>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</si>
  <si>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</si>
  <si>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</si>
  <si>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</si>
  <si>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</si>
  <si>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</si>
  <si>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</si>
  <si>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</si>
  <si>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</si>
  <si>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</si>
  <si>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</si>
  <si>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</si>
  <si>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</si>
  <si>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</si>
  <si>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</si>
  <si>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</si>
  <si>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</si>
  <si>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</si>
  <si>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</si>
  <si>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</si>
  <si>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</si>
  <si>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</si>
  <si>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</si>
  <si>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</si>
  <si>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</si>
  <si>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</si>
  <si>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</si>
  <si>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</si>
  <si>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</si>
  <si>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</si>
  <si>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</si>
  <si>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</si>
  <si>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</si>
  <si>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</si>
  <si>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</si>
  <si>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</si>
  <si>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</si>
  <si>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</si>
  <si>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</si>
  <si>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</si>
  <si>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</si>
  <si>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</si>
  <si>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</si>
  <si>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</si>
  <si>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</si>
  <si>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</si>
  <si>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</si>
  <si>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</si>
  <si>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</si>
  <si>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</si>
  <si>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</si>
  <si>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</si>
  <si>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</si>
  <si>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</si>
  <si>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</si>
  <si>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</si>
  <si>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</si>
  <si>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</si>
  <si>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</si>
  <si>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</si>
  <si>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</si>
  <si>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</si>
  <si>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</si>
  <si>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</si>
  <si>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</si>
  <si>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</si>
  <si>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</si>
  <si>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</si>
  <si>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</si>
  <si>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</si>
  <si>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</si>
  <si>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</si>
  <si>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</si>
  <si>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</si>
  <si>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</si>
  <si>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</si>
  <si>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</si>
  <si>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</si>
  <si>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</si>
  <si>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</si>
  <si>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</si>
  <si>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</si>
  <si>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</si>
  <si>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</si>
  <si>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</si>
  <si>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</si>
  <si>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</si>
  <si>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</si>
  <si>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</si>
  <si>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</si>
  <si>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</si>
  <si>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</si>
  <si>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</si>
  <si>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</si>
  <si>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</si>
  <si>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</si>
  <si>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</si>
  <si>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</si>
  <si>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</si>
  <si>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</si>
  <si>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</si>
  <si>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</si>
  <si>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</si>
  <si>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</si>
  <si>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</si>
  <si>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</si>
  <si>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</si>
  <si>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</si>
  <si>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</si>
  <si>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</si>
  <si>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</si>
  <si>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</si>
  <si>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</si>
  <si>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</si>
  <si>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</si>
  <si>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</si>
  <si>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</si>
  <si>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</si>
  <si>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</si>
  <si>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</si>
  <si>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</si>
  <si>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</si>
  <si>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</si>
  <si>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</si>
  <si>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</si>
  <si>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</si>
  <si>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</si>
  <si>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</si>
  <si>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</si>
  <si>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</si>
  <si>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</si>
  <si>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</si>
  <si>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</si>
  <si>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</si>
  <si>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</si>
  <si>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</si>
  <si>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</si>
  <si>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</si>
  <si>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</si>
  <si>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</si>
  <si>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</si>
  <si>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</si>
  <si>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</si>
  <si>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</si>
  <si>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</si>
  <si>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</si>
  <si>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</si>
  <si>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</si>
  <si>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</si>
  <si>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</si>
  <si>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</si>
  <si>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</si>
  <si>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</si>
  <si>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</si>
  <si>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</si>
  <si>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</si>
  <si>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</si>
  <si>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</si>
  <si>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</si>
  <si>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</si>
  <si>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</si>
  <si>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</si>
  <si>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</si>
  <si>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</si>
  <si>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</si>
  <si>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</si>
  <si>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</si>
  <si>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</si>
  <si>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</si>
  <si>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</si>
  <si>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</si>
  <si>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</si>
  <si>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</si>
  <si>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</si>
  <si>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</si>
  <si>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</si>
  <si>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</si>
  <si>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</si>
  <si>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</si>
  <si>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</si>
  <si>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</si>
  <si>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</si>
  <si>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</si>
  <si>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</si>
  <si>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</si>
  <si>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</si>
  <si>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</si>
  <si>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</si>
  <si>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</si>
  <si>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</si>
  <si>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</si>
  <si>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</si>
  <si>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</si>
  <si>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</si>
  <si>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</si>
  <si>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</si>
  <si>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</si>
  <si>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</si>
  <si>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</si>
  <si>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</si>
  <si>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</si>
  <si>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</si>
  <si>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</si>
  <si>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</si>
  <si>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</si>
  <si>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</si>
  <si>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</si>
  <si>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</si>
  <si>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</si>
  <si>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</si>
  <si>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</si>
  <si>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</si>
  <si>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</si>
  <si>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</si>
  <si>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</si>
  <si>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</si>
  <si>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</si>
  <si>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</si>
  <si>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</si>
  <si>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</si>
  <si>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</si>
  <si>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</si>
  <si>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</si>
  <si>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</si>
  <si>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</si>
  <si>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</si>
  <si>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</si>
  <si>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</si>
  <si>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</si>
  <si>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</si>
  <si>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</si>
  <si>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</si>
  <si>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</si>
  <si>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</si>
  <si>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</si>
  <si>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</si>
  <si>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</si>
  <si>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</si>
  <si>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</si>
  <si>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</si>
  <si>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</si>
  <si>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</si>
  <si>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</si>
  <si>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</si>
  <si>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</si>
  <si>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</si>
  <si>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</si>
  <si>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</si>
  <si>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</si>
  <si>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</si>
  <si>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</si>
  <si>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</si>
  <si>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</si>
  <si>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</si>
  <si>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</si>
  <si>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</si>
  <si>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</si>
  <si>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</si>
  <si>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</si>
  <si>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</si>
  <si>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</si>
  <si>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</si>
  <si>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</si>
  <si>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</si>
  <si>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</si>
  <si>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</si>
  <si>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</si>
  <si>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</si>
  <si>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</si>
  <si>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</si>
  <si>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</si>
  <si>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</si>
  <si>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</si>
  <si>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</si>
  <si>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</si>
  <si>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</si>
  <si>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</si>
  <si>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</si>
  <si>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</si>
  <si>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</si>
  <si>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</si>
  <si>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</si>
  <si>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</si>
  <si>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</si>
  <si>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</si>
  <si>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</si>
  <si>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</si>
  <si>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</si>
  <si>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</si>
  <si>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</si>
  <si>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</si>
  <si>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</si>
  <si>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</si>
  <si>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</si>
  <si>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</si>
  <si>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</si>
  <si>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</si>
  <si>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</si>
  <si>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</si>
  <si>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</si>
  <si>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</si>
  <si>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</si>
  <si>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</si>
  <si>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</si>
  <si>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</si>
  <si>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</si>
  <si>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</si>
  <si>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</si>
  <si>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</si>
  <si>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</si>
  <si>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</si>
  <si>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</si>
  <si>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</si>
  <si>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</si>
  <si>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</si>
  <si>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</si>
  <si>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</si>
  <si>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</si>
  <si>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</si>
  <si>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</si>
  <si>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</si>
  <si>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</si>
  <si>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</si>
  <si>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</si>
  <si>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</si>
  <si>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</si>
  <si>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</si>
  <si>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</si>
  <si>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</si>
  <si>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</si>
  <si>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</si>
  <si>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</si>
  <si>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</si>
  <si>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</si>
  <si>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</si>
  <si>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</si>
  <si>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</si>
  <si>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</si>
  <si>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</si>
  <si>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</si>
  <si>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</si>
  <si>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</si>
  <si>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</si>
  <si>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</si>
  <si>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</si>
  <si>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</si>
  <si>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</si>
  <si>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</si>
  <si>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</si>
  <si>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</si>
  <si>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</si>
  <si>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</si>
  <si>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</si>
  <si>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</si>
  <si>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</si>
  <si>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</si>
  <si>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</si>
  <si>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</si>
  <si>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</si>
  <si>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</si>
  <si>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</si>
  <si>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</si>
  <si>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</si>
  <si>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</si>
  <si>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</si>
  <si>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</si>
  <si>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</si>
  <si>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</si>
  <si>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</si>
  <si>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</si>
  <si>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</si>
  <si>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</si>
  <si>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</si>
  <si>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</si>
  <si>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</si>
  <si>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</si>
  <si>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</si>
  <si>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</si>
  <si>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</si>
  <si>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</si>
  <si>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</si>
  <si>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</si>
  <si>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</si>
  <si>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</si>
  <si>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</si>
  <si>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</si>
  <si>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</si>
  <si>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</si>
  <si>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</si>
  <si>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</si>
  <si>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</si>
  <si>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</si>
  <si>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</si>
  <si>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</si>
  <si>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</si>
  <si>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</si>
  <si>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</si>
  <si>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</si>
  <si>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</si>
  <si>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</si>
  <si>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</si>
  <si>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</si>
  <si>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</si>
  <si>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</si>
  <si>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</si>
  <si>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</si>
  <si>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</si>
  <si>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</si>
  <si>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</si>
  <si>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</si>
  <si>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</si>
  <si>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</si>
  <si>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</si>
  <si>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</si>
  <si>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</si>
  <si>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</si>
  <si>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</si>
  <si>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</si>
  <si>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</si>
  <si>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</si>
  <si>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</si>
  <si>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</si>
  <si>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</si>
  <si>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</si>
  <si>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</si>
  <si>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</si>
  <si>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</si>
  <si>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</si>
  <si>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</si>
  <si>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</si>
  <si>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</si>
  <si>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</si>
  <si>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</si>
  <si>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</si>
  <si>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</si>
  <si>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</si>
  <si>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</si>
  <si>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</si>
  <si>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</si>
  <si>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</si>
  <si>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</si>
  <si>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</si>
  <si>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</si>
  <si>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</si>
  <si>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</si>
  <si>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</si>
  <si>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</si>
  <si>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</si>
  <si>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</si>
  <si>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</si>
  <si>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</si>
  <si>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</si>
  <si>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</si>
  <si>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</si>
  <si>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</si>
  <si>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</si>
  <si>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</si>
  <si>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</si>
  <si>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</si>
  <si>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</si>
  <si>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</si>
  <si>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</si>
  <si>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</si>
  <si>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</si>
  <si>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</si>
  <si>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</si>
  <si>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</si>
  <si>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</si>
  <si>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</si>
  <si>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</si>
  <si>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</si>
  <si>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</si>
  <si>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</si>
  <si>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</si>
  <si>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</si>
  <si>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</si>
  <si>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</si>
  <si>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</si>
  <si>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</si>
  <si>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</si>
  <si>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</si>
  <si>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</si>
  <si>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</si>
  <si>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</si>
  <si>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</si>
  <si>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</si>
  <si>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</si>
  <si>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</si>
  <si>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</si>
  <si>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</si>
  <si>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</si>
  <si>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</si>
  <si>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</si>
  <si>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</si>
  <si>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</si>
  <si>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</si>
  <si>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</si>
  <si>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</si>
  <si>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</si>
  <si>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</si>
  <si>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</si>
  <si>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</si>
  <si>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</si>
  <si>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</si>
  <si>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</si>
  <si>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</si>
  <si>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</si>
  <si>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</si>
  <si>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</si>
  <si>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</si>
  <si>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</si>
  <si>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</si>
  <si>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</si>
  <si>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</si>
  <si>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</si>
  <si>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</si>
  <si>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</si>
  <si>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</si>
  <si>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</si>
  <si>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</si>
  <si>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</si>
  <si>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</si>
  <si>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</si>
  <si>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</si>
  <si>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</si>
  <si>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</si>
  <si>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</si>
  <si>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</si>
  <si>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</si>
  <si>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</si>
  <si>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</si>
  <si>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</si>
  <si>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</si>
  <si>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</si>
  <si>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</si>
  <si>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</si>
  <si>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</si>
  <si>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</si>
  <si>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</si>
  <si>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</si>
  <si>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</si>
  <si>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</si>
  <si>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</si>
  <si>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</si>
  <si>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</si>
  <si>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</si>
  <si>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</si>
  <si>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</si>
  <si>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</si>
  <si>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</si>
  <si>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</si>
  <si>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</si>
  <si>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</si>
  <si>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</si>
  <si>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</si>
  <si>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</si>
  <si>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</si>
  <si>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</si>
  <si>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</si>
  <si>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</si>
  <si>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</si>
  <si>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</si>
  <si>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</si>
  <si>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</si>
  <si>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</si>
  <si>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</si>
  <si>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</si>
  <si>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</si>
  <si>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</si>
  <si>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</si>
  <si>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</si>
  <si>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</si>
  <si>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</si>
  <si>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</si>
  <si>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</si>
  <si>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</si>
  <si>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</si>
  <si>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</si>
  <si>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</si>
  <si>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</si>
  <si>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</si>
  <si>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</si>
  <si>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</si>
  <si>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</si>
  <si>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</si>
  <si>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</si>
  <si>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</si>
  <si>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</si>
  <si>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</si>
  <si>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</si>
  <si>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</si>
  <si>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</si>
  <si>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</si>
  <si>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</si>
  <si>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</si>
  <si>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</si>
  <si>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</si>
  <si>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</si>
  <si>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</si>
  <si>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</si>
  <si>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</si>
  <si>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</si>
  <si>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</si>
  <si>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</si>
  <si>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</si>
  <si>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</si>
  <si>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</si>
  <si>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</si>
  <si>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</si>
  <si>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</si>
  <si>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</si>
  <si>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</si>
  <si>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</si>
  <si>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</si>
  <si>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</si>
  <si>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</si>
  <si>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</si>
  <si>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</si>
  <si>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</si>
  <si>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</si>
  <si>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</si>
  <si>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</si>
  <si>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</si>
  <si>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</si>
  <si>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</si>
  <si>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</si>
  <si>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</si>
  <si>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</si>
  <si>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</si>
  <si>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</si>
  <si>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</si>
  <si>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</si>
  <si>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</si>
  <si>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</si>
  <si>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</si>
  <si>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</si>
  <si>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</si>
  <si>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</si>
  <si>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</si>
  <si>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</si>
  <si>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</si>
  <si>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</si>
  <si>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</si>
  <si>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</si>
  <si>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</si>
  <si>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</si>
  <si>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</si>
  <si>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</si>
  <si>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</si>
  <si>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</si>
  <si>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</si>
  <si>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</si>
  <si>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</si>
  <si>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</si>
  <si>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</si>
  <si>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</si>
  <si>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</si>
  <si>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</si>
  <si>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</si>
  <si>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</si>
  <si>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</si>
  <si>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</si>
  <si>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</si>
  <si>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</si>
  <si>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</si>
  <si>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</si>
  <si>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</si>
  <si>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</si>
  <si>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</si>
  <si>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</si>
  <si>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</si>
  <si>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</si>
  <si>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</si>
  <si>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</si>
  <si>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</si>
  <si>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</si>
  <si>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</si>
  <si>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</si>
  <si>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</si>
  <si>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</si>
  <si>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</si>
  <si>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</si>
  <si>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</si>
  <si>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</si>
  <si>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</si>
  <si>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</si>
  <si>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</si>
  <si>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</si>
  <si>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</si>
  <si>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</si>
  <si>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</si>
  <si>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</si>
  <si>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</si>
  <si>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</si>
  <si>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</si>
  <si>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</si>
  <si>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</si>
  <si>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</si>
  <si>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</si>
  <si>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</si>
  <si>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</si>
  <si>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</si>
  <si>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</si>
  <si>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</si>
  <si>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</si>
  <si>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</si>
  <si>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</si>
  <si>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</si>
  <si>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</si>
  <si>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</si>
  <si>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</si>
  <si>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</si>
  <si>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</si>
  <si>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</si>
  <si>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</si>
  <si>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</si>
  <si>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</si>
  <si>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</si>
  <si>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</si>
  <si>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</si>
  <si>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</si>
  <si>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</si>
  <si>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</si>
  <si>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</si>
  <si>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</si>
  <si>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</si>
  <si>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</si>
  <si>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</si>
  <si>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</si>
  <si>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</si>
  <si>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</si>
  <si>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</si>
  <si>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</si>
  <si>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</si>
  <si>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</si>
  <si>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</si>
  <si>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</si>
  <si>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</si>
  <si>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</si>
  <si>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</si>
  <si>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</si>
  <si>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</si>
  <si>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</si>
  <si>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</si>
  <si>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</si>
  <si>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</si>
  <si>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</si>
  <si>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</si>
  <si>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</si>
  <si>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</si>
  <si>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</si>
  <si>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</si>
  <si>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</si>
  <si>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</si>
  <si>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</si>
  <si>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</si>
  <si>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</si>
  <si>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</si>
  <si>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</si>
  <si>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</si>
  <si>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</si>
  <si>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</si>
  <si>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</si>
  <si>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</si>
  <si>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</si>
  <si>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</si>
  <si>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</si>
  <si>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</si>
  <si>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</si>
  <si>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</si>
  <si>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</si>
  <si>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</si>
  <si>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</si>
  <si>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</si>
  <si>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</si>
  <si>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</si>
  <si>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</si>
  <si>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</si>
  <si>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</si>
  <si>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</si>
  <si>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</si>
  <si>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</si>
  <si>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</si>
  <si>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</si>
  <si>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</si>
  <si>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</si>
  <si>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</si>
  <si>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</si>
  <si>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</si>
  <si>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</si>
  <si>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</si>
  <si>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</si>
  <si>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</si>
  <si>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</si>
  <si>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</si>
  <si>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</si>
  <si>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</si>
  <si>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</si>
  <si>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</si>
  <si>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</si>
  <si>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</si>
  <si>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</si>
  <si>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</si>
  <si>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</si>
  <si>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</si>
  <si>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</si>
  <si>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</si>
  <si>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</si>
  <si>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</si>
  <si>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</si>
  <si>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</si>
  <si>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</si>
  <si>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</si>
  <si>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</si>
  <si>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</si>
  <si>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</si>
  <si>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</si>
  <si>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</si>
  <si>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</si>
  <si>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</si>
  <si>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</si>
  <si>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</si>
  <si>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</si>
  <si>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</si>
  <si>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</si>
  <si>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</si>
  <si>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</si>
  <si>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</si>
  <si>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</si>
  <si>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</si>
  <si>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</si>
  <si>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</si>
  <si>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</si>
  <si>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</si>
  <si>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</si>
  <si>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</si>
  <si>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</si>
  <si>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</si>
  <si>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</si>
  <si>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</si>
  <si>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</si>
  <si>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</si>
  <si>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</si>
  <si>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</si>
  <si>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</si>
  <si>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</si>
  <si>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</si>
  <si>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</si>
  <si>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</si>
  <si>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</si>
  <si>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</si>
  <si>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</si>
  <si>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</si>
  <si>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</si>
  <si>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</si>
  <si>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</si>
  <si>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</si>
  <si>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</si>
  <si>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</si>
  <si>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</si>
  <si>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</si>
  <si>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</si>
  <si>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</si>
  <si>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</si>
  <si>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</si>
  <si>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</si>
  <si>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</si>
  <si>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</si>
  <si>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</si>
  <si>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</si>
  <si>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</si>
  <si>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</si>
  <si>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</si>
  <si>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</si>
  <si>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</si>
  <si>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</si>
  <si>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</si>
  <si>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</si>
  <si>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</si>
  <si>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</si>
  <si>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</si>
  <si>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</si>
  <si>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</si>
  <si>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</si>
  <si>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</si>
  <si>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</si>
  <si>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</si>
  <si>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</si>
  <si>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</si>
  <si>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</si>
  <si>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</si>
  <si>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</si>
  <si>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</si>
  <si>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</si>
  <si>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</si>
  <si>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</si>
  <si>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</si>
  <si>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</si>
  <si>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</si>
  <si>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</si>
  <si>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</si>
  <si>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</si>
  <si>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</si>
  <si>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</si>
  <si>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</si>
  <si>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</si>
  <si>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</si>
  <si>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</si>
  <si>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</si>
  <si>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</si>
  <si>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</si>
  <si>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</si>
  <si>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</si>
  <si>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</si>
  <si>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</si>
  <si>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</si>
  <si>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</si>
  <si>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</si>
  <si>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</si>
  <si>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</si>
  <si>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</si>
  <si>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</si>
  <si>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</si>
  <si>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</si>
  <si>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</si>
  <si>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</si>
  <si>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</si>
  <si>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</si>
  <si>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</si>
  <si>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</si>
  <si>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</si>
  <si>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</si>
  <si>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</si>
  <si>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</si>
  <si>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</si>
  <si>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</si>
  <si>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</si>
  <si>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</si>
  <si>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</si>
  <si>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</si>
  <si>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</si>
  <si>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</si>
  <si>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</si>
  <si>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</si>
  <si>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</si>
  <si>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</si>
  <si>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</si>
  <si>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</si>
  <si>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</si>
  <si>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</si>
  <si>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</si>
  <si>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</si>
  <si>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</si>
  <si>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</si>
  <si>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</si>
  <si>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</si>
  <si>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</si>
  <si>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</si>
  <si>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</si>
  <si>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</si>
  <si>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</si>
  <si>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</si>
  <si>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</si>
  <si>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</si>
  <si>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</si>
  <si>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</si>
  <si>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</si>
  <si>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</si>
  <si>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</si>
  <si>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</si>
  <si>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</si>
  <si>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</si>
  <si>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</si>
  <si>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</si>
  <si>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</si>
  <si>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</si>
  <si>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</si>
  <si>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</si>
  <si>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</si>
  <si>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</si>
  <si>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</si>
  <si>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</si>
  <si>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</si>
  <si>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</si>
  <si>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</si>
  <si>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</si>
  <si>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</si>
  <si>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</si>
  <si>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</si>
  <si>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</si>
  <si>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</si>
  <si>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</si>
  <si>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</si>
  <si>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</si>
  <si>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</si>
  <si>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</si>
  <si>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</si>
  <si>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</si>
  <si>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</si>
  <si>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</si>
  <si>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</si>
  <si>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</si>
  <si>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</si>
  <si>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</si>
  <si>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</si>
  <si>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</si>
  <si>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</si>
  <si>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</si>
  <si>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</si>
  <si>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</si>
  <si>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</si>
  <si>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</si>
  <si>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</si>
  <si>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</si>
  <si>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</si>
  <si>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</si>
  <si>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</si>
  <si>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</si>
  <si>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</si>
  <si>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</si>
  <si>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</si>
  <si>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</si>
  <si>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</si>
  <si>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</si>
  <si>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</si>
  <si>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</si>
  <si>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</si>
  <si>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</si>
  <si>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</si>
  <si>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</si>
  <si>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</si>
  <si>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</si>
  <si>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</si>
  <si>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</si>
  <si>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</si>
  <si>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</si>
  <si>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</si>
  <si>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</si>
  <si>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</si>
  <si>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</si>
  <si>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</si>
  <si>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</si>
  <si>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</si>
  <si>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</si>
  <si>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</si>
  <si>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</si>
  <si>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</si>
  <si>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</si>
  <si>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</si>
  <si>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</si>
  <si>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</si>
  <si>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</si>
  <si>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</si>
  <si>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</si>
  <si>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</si>
  <si>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</si>
  <si>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</si>
  <si>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</si>
  <si>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</si>
  <si>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</si>
  <si>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</si>
  <si>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</si>
  <si>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</si>
  <si>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</si>
  <si>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</si>
  <si>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</si>
  <si>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</si>
  <si>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</si>
  <si>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</si>
  <si>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</si>
  <si>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</si>
  <si>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</si>
  <si>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</si>
  <si>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</si>
  <si>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</si>
  <si>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</si>
  <si>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</si>
  <si>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</si>
  <si>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</si>
  <si>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</si>
  <si>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</si>
  <si>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</si>
  <si>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</si>
  <si>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</si>
  <si>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</si>
  <si>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</si>
  <si>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</si>
  <si>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</si>
  <si>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</si>
  <si>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</si>
  <si>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</si>
  <si>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</si>
  <si>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</si>
  <si>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</si>
  <si>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</si>
  <si>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</si>
  <si>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</si>
  <si>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</si>
  <si>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</si>
  <si>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</si>
  <si>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</si>
  <si>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</si>
  <si>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</si>
  <si>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</si>
  <si>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</si>
  <si>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</si>
  <si>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</si>
  <si>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</si>
  <si>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</si>
  <si>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</si>
  <si>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</si>
  <si>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</si>
  <si>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</si>
  <si>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</si>
  <si>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</si>
  <si>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</si>
  <si>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</si>
  <si>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</si>
  <si>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</si>
  <si>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</si>
  <si>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</si>
  <si>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</si>
  <si>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</si>
  <si>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</si>
  <si>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</si>
  <si>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</si>
  <si>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</si>
  <si>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</si>
  <si>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</si>
  <si>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</si>
  <si>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</si>
  <si>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</si>
  <si>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</si>
  <si>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</si>
  <si>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</si>
  <si>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</si>
  <si>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</si>
  <si>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</si>
  <si>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</si>
  <si>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</si>
  <si>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</si>
  <si>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</si>
  <si>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</si>
  <si>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</si>
  <si>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</si>
  <si>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</si>
  <si>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</si>
  <si>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</si>
  <si>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</si>
  <si>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</si>
  <si>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</si>
  <si>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</si>
  <si>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</si>
  <si>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</si>
  <si>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</si>
  <si>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</si>
  <si>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</si>
  <si>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</si>
  <si>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</si>
  <si>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</si>
  <si>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</si>
  <si>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</si>
  <si>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</si>
  <si>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</si>
  <si>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</si>
  <si>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</si>
  <si>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</si>
  <si>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</si>
  <si>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</si>
  <si>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</si>
  <si>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</si>
  <si>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</si>
  <si>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</si>
  <si>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</si>
  <si>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</si>
  <si>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</si>
  <si>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</si>
  <si>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</si>
  <si>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</si>
  <si>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</si>
  <si>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</si>
  <si>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</si>
  <si>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</si>
  <si>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</si>
  <si>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</si>
  <si>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</si>
  <si>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</si>
  <si>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</si>
  <si>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</si>
  <si>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</si>
  <si>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</si>
  <si>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</si>
  <si>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</si>
  <si>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</si>
  <si>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</si>
  <si>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</si>
  <si>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</si>
  <si>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</si>
  <si>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</si>
  <si>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</si>
  <si>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</si>
  <si>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</si>
  <si>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</si>
  <si>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</si>
  <si>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</si>
  <si>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</si>
  <si>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</si>
  <si>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</si>
  <si>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</si>
  <si>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</si>
  <si>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</si>
  <si>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</si>
  <si>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</si>
  <si>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</si>
  <si>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</si>
  <si>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</si>
  <si>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</si>
  <si>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</si>
  <si>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</si>
  <si>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</si>
  <si>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</si>
  <si>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</si>
  <si>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</si>
  <si>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</si>
  <si>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</si>
  <si>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</si>
  <si>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</si>
  <si>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</si>
  <si>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</si>
  <si>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</si>
  <si>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</si>
  <si>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</si>
  <si>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</si>
  <si>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</si>
  <si>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</si>
  <si>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</si>
  <si>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</si>
  <si>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</si>
  <si>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</si>
  <si>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</si>
  <si>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</si>
  <si>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</si>
  <si>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</si>
  <si>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</si>
  <si>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</si>
  <si>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</si>
  <si>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</si>
  <si>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</si>
  <si>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</si>
  <si>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</si>
  <si>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</si>
  <si>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</si>
  <si>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</si>
  <si>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</si>
  <si>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</si>
  <si>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</si>
  <si>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</si>
  <si>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</si>
  <si>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</si>
  <si>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</si>
  <si>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</si>
  <si>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</si>
  <si>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</si>
  <si>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</si>
  <si>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</si>
  <si>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</si>
  <si>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</si>
  <si>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</si>
  <si>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</si>
  <si>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</si>
  <si>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</si>
  <si>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</si>
  <si>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</si>
  <si>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</si>
  <si>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</si>
  <si>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</si>
  <si>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</si>
  <si>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</si>
  <si>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</si>
  <si>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</si>
  <si>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</si>
  <si>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</si>
  <si>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</si>
  <si>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</si>
  <si>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</si>
  <si>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</si>
  <si>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</si>
  <si>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</si>
  <si>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</si>
  <si>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</si>
  <si>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</si>
  <si>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</si>
  <si>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</si>
  <si>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</si>
  <si>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</si>
  <si>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</si>
  <si>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</si>
  <si>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</si>
  <si>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</si>
  <si>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</si>
  <si>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</si>
  <si>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</si>
  <si>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</si>
  <si>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</si>
  <si>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</si>
  <si>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</si>
  <si>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</si>
  <si>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</si>
  <si>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</si>
  <si>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</si>
  <si>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</si>
  <si>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</si>
  <si>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</si>
  <si>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</si>
  <si>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</si>
  <si>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</si>
  <si>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</si>
  <si>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</si>
  <si>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</si>
  <si>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</si>
  <si>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</si>
  <si>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</si>
  <si>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</si>
  <si>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</si>
  <si>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</si>
  <si>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</si>
  <si>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</si>
  <si>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</si>
  <si>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</si>
  <si>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</si>
  <si>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</si>
  <si>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</si>
  <si>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</si>
  <si>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</si>
  <si>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</si>
  <si>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</si>
  <si>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</si>
  <si>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</si>
  <si>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</si>
  <si>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</si>
  <si>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</si>
  <si>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</si>
  <si>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</si>
  <si>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</si>
  <si>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</si>
  <si>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</si>
  <si>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</si>
  <si>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</si>
  <si>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</si>
  <si>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</si>
  <si>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</si>
  <si>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</si>
  <si>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</si>
  <si>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</si>
  <si>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</si>
  <si>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</si>
  <si>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</si>
  <si>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</si>
  <si>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</si>
  <si>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</si>
  <si>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</si>
  <si>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</si>
  <si>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</si>
  <si>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</si>
  <si>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</si>
  <si>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</si>
  <si>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</si>
  <si>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</si>
  <si>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</si>
  <si>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</si>
  <si>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</si>
  <si>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</si>
  <si>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</si>
  <si>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</si>
  <si>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</si>
  <si>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</si>
  <si>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</si>
  <si>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</si>
  <si>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</si>
  <si>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</si>
  <si>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</si>
  <si>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</si>
  <si>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</si>
  <si>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</si>
  <si>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</si>
  <si>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</si>
  <si>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</si>
  <si>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</si>
  <si>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</si>
  <si>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</si>
  <si>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</si>
  <si>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</si>
  <si>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</si>
  <si>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</si>
  <si>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</si>
  <si>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</si>
  <si>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</si>
  <si>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</si>
  <si>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</si>
  <si>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</si>
  <si>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</si>
  <si>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</si>
  <si>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</si>
  <si>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</si>
  <si>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</si>
  <si>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</si>
  <si>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</si>
  <si>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</si>
  <si>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</si>
  <si>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</si>
  <si>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</si>
  <si>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</si>
  <si>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</si>
  <si>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</si>
  <si>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</si>
  <si>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</si>
  <si>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</si>
  <si>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</si>
  <si>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</si>
  <si>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</si>
  <si>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</si>
  <si>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</si>
  <si>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</si>
  <si>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</si>
  <si>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</si>
  <si>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</si>
  <si>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</si>
  <si>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</si>
  <si>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</si>
  <si>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</si>
  <si>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</si>
  <si>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</si>
  <si>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</si>
  <si>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</si>
  <si>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</si>
  <si>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</si>
  <si>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</si>
  <si>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</si>
  <si>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</si>
  <si>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</si>
  <si>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</si>
  <si>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</si>
  <si>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</si>
  <si>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</si>
  <si>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</si>
  <si>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</si>
  <si>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</si>
  <si>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</si>
  <si>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</si>
  <si>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</si>
  <si>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</si>
  <si>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</si>
  <si>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</si>
  <si>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</si>
  <si>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</si>
  <si>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</si>
  <si>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</si>
  <si>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</si>
  <si>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</si>
  <si>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</si>
  <si>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</si>
  <si>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</si>
  <si>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</si>
  <si>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</si>
  <si>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</si>
  <si>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</si>
  <si>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</si>
  <si>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</si>
  <si>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</si>
  <si>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</si>
  <si>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</si>
  <si>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</si>
  <si>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</si>
  <si>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</si>
  <si>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</si>
  <si>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</si>
  <si>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</si>
  <si>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</si>
  <si>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</si>
  <si>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</si>
  <si>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</si>
  <si>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</si>
  <si>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</si>
  <si>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</si>
  <si>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</si>
  <si>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</si>
  <si>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</si>
  <si>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</si>
  <si>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</si>
  <si>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</si>
  <si>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</si>
  <si>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</si>
  <si>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</si>
  <si>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</si>
  <si>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</si>
  <si>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</si>
  <si>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</si>
  <si>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</si>
  <si>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</si>
  <si>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</si>
  <si>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</si>
  <si>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</si>
  <si>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</si>
  <si>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</si>
  <si>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</si>
  <si>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</si>
  <si>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</si>
  <si>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</si>
  <si>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</si>
  <si>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</si>
  <si>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</si>
  <si>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</si>
  <si>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</si>
  <si>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</si>
  <si>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</si>
  <si>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</si>
  <si>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</si>
  <si>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</si>
  <si>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</si>
  <si>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</si>
  <si>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</si>
  <si>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</si>
  <si>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</si>
  <si>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</si>
  <si>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</si>
  <si>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</si>
  <si>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</si>
  <si>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</si>
  <si>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</si>
  <si>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</si>
  <si>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</si>
  <si>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</si>
  <si>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</si>
  <si>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</si>
  <si>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</si>
  <si>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</si>
  <si>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</si>
  <si>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</si>
  <si>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</si>
  <si>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</si>
  <si>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</si>
  <si>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</si>
  <si>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</si>
  <si>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</si>
  <si>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</si>
  <si>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</si>
  <si>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</si>
  <si>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</si>
  <si>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</si>
  <si>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</si>
  <si>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</si>
  <si>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</si>
  <si>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</si>
  <si>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</si>
  <si>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</si>
  <si>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</si>
  <si>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</si>
  <si>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</si>
  <si>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</si>
  <si>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</si>
  <si>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</si>
  <si>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</si>
  <si>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</si>
  <si>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</si>
  <si>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</si>
  <si>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</si>
  <si>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</si>
  <si>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</si>
  <si>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</si>
  <si>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</si>
  <si>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</si>
  <si>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</si>
  <si>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</si>
  <si>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</si>
  <si>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</si>
  <si>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</si>
  <si>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</si>
  <si>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</si>
  <si>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</si>
  <si>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</si>
  <si>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</si>
  <si>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</si>
  <si>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</si>
  <si>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</si>
  <si>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</si>
  <si>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</si>
  <si>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</si>
  <si>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</si>
  <si>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</si>
  <si>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</si>
  <si>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</si>
  <si>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</si>
  <si>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</si>
  <si>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</si>
  <si>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</si>
  <si>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</si>
  <si>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</si>
  <si>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</si>
  <si>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</si>
  <si>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</si>
  <si>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</si>
  <si>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</si>
  <si>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</si>
  <si>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</si>
  <si>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</si>
  <si>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</si>
  <si>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</si>
  <si>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</si>
  <si>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</si>
  <si>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</si>
  <si>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</si>
  <si>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</si>
  <si>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</si>
  <si>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</si>
  <si>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</si>
  <si>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</si>
  <si>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</si>
  <si>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</si>
  <si>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</si>
  <si>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</si>
  <si>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</si>
  <si>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</si>
  <si>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</si>
  <si>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</si>
  <si>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</si>
  <si>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</si>
  <si>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</si>
  <si>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</si>
  <si>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</si>
  <si>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</si>
  <si>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</si>
  <si>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</si>
  <si>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</si>
  <si>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</si>
  <si>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</si>
  <si>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</si>
  <si>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</si>
  <si>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</si>
  <si>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</si>
  <si>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</si>
  <si>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</si>
  <si>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</si>
  <si>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</si>
  <si>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</si>
  <si>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</si>
  <si>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</si>
  <si>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</si>
  <si>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</si>
  <si>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</si>
  <si>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</si>
  <si>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</si>
  <si>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</si>
  <si>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</si>
  <si>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</si>
  <si>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</si>
  <si>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</si>
  <si>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</si>
  <si>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</si>
  <si>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</si>
  <si>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</si>
  <si>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</si>
  <si>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</si>
  <si>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</si>
  <si>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</si>
  <si>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</si>
  <si>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</si>
  <si>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</si>
  <si>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</si>
  <si>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</si>
  <si>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</si>
  <si>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</si>
  <si>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</si>
  <si>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</si>
  <si>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</si>
  <si>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</si>
  <si>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</si>
  <si>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</si>
  <si>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</si>
  <si>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</si>
  <si>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</si>
  <si>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</si>
  <si>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</si>
  <si>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</si>
  <si>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</si>
  <si>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</si>
  <si>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</si>
  <si>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</si>
  <si>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</si>
  <si>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</si>
  <si>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</si>
  <si>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</si>
  <si>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</si>
  <si>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</si>
  <si>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</si>
  <si>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</si>
  <si>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</si>
  <si>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</si>
  <si>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</si>
  <si>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</si>
  <si>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</si>
  <si>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</si>
  <si>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</si>
  <si>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</si>
  <si>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</si>
  <si>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</si>
  <si>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</si>
  <si>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</si>
  <si>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</si>
  <si>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</si>
  <si>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</si>
  <si>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</si>
  <si>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</si>
  <si>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</si>
  <si>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</si>
  <si>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</si>
  <si>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</si>
  <si>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</si>
  <si>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</si>
  <si>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</si>
  <si>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</si>
  <si>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</si>
  <si>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</si>
  <si>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</si>
  <si>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</si>
  <si>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</si>
  <si>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</si>
  <si>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</si>
  <si>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</si>
  <si>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</si>
  <si>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</si>
  <si>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</si>
  <si>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</si>
  <si>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</si>
  <si>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</si>
  <si>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</si>
  <si>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</si>
  <si>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</si>
  <si>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</si>
  <si>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</si>
  <si>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</si>
  <si>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</si>
  <si>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</si>
  <si>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</si>
  <si>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</si>
  <si>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</si>
  <si>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</si>
  <si>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</si>
  <si>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</si>
  <si>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</si>
  <si>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</si>
  <si>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</si>
  <si>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</si>
  <si>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</si>
  <si>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</si>
  <si>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</si>
  <si>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</si>
  <si>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</si>
  <si>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</si>
  <si>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</si>
  <si>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</si>
  <si>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</si>
  <si>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</si>
  <si>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</si>
  <si>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</si>
  <si>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</si>
  <si>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</si>
  <si>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</si>
  <si>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</si>
  <si>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</si>
  <si>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</si>
  <si>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</si>
  <si>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</si>
  <si>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</si>
  <si>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</si>
  <si>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</si>
  <si>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</si>
  <si>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</si>
  <si>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</si>
  <si>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</si>
  <si>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</si>
  <si>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</si>
  <si>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</si>
  <si>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</si>
  <si>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</si>
  <si>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</si>
  <si>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</si>
  <si>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</si>
  <si>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</si>
  <si>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</si>
  <si>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</si>
  <si>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</si>
  <si>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</si>
  <si>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</si>
  <si>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</si>
  <si>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</si>
  <si>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</si>
  <si>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</si>
  <si>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</si>
  <si>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</si>
  <si>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</si>
  <si>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</si>
  <si>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</si>
  <si>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</si>
  <si>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</si>
  <si>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</si>
  <si>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</si>
  <si>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</si>
  <si>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</si>
  <si>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</si>
  <si>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</si>
  <si>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</si>
  <si>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</si>
  <si>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</si>
  <si>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</si>
  <si>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</si>
  <si>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</si>
  <si>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</si>
  <si>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</si>
  <si>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</si>
  <si>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</si>
  <si>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</si>
  <si>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</si>
  <si>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</si>
  <si>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</si>
  <si>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</si>
  <si>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</si>
  <si>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</si>
  <si>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</si>
  <si>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</si>
  <si>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</si>
  <si>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</si>
  <si>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</si>
  <si>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</si>
  <si>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</si>
  <si>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</si>
  <si>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</si>
  <si>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</si>
  <si>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</si>
  <si>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</si>
  <si>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</si>
  <si>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</si>
  <si>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</si>
  <si>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</si>
  <si>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</si>
  <si>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</si>
  <si>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</si>
  <si>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</si>
  <si>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</si>
  <si>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</si>
  <si>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</si>
  <si>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</si>
  <si>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</si>
  <si>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</si>
  <si>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</si>
  <si>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</si>
  <si>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</si>
  <si>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</si>
  <si>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</si>
  <si>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</si>
  <si>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</si>
  <si>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</si>
  <si>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</si>
  <si>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</si>
  <si>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</si>
  <si>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</si>
  <si>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</si>
  <si>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</si>
  <si>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</si>
  <si>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</si>
  <si>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</si>
  <si>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</si>
  <si>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</si>
  <si>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</si>
  <si>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</si>
  <si>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</si>
  <si>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</si>
  <si>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</si>
  <si>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</si>
  <si>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</si>
  <si>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</si>
  <si>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</si>
  <si>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</si>
  <si>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</si>
  <si>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</si>
  <si>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</si>
  <si>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</si>
  <si>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</si>
  <si>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</si>
  <si>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</si>
  <si>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</si>
  <si>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</si>
  <si>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</si>
  <si>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</si>
  <si>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</si>
  <si>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</si>
  <si>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</si>
  <si>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</si>
  <si>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</si>
  <si>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</si>
  <si>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</si>
  <si>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</si>
  <si>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</si>
  <si>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</si>
  <si>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</si>
  <si>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</si>
  <si>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</si>
  <si>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</si>
  <si>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</si>
  <si>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</si>
  <si>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</si>
  <si>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</si>
  <si>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</si>
  <si>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</si>
  <si>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</si>
  <si>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</si>
  <si>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</si>
  <si>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</si>
  <si>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</si>
  <si>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</si>
  <si>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</si>
  <si>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</si>
  <si>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</si>
  <si>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</si>
  <si>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</si>
  <si>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</si>
  <si>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</si>
  <si>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</si>
  <si>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</si>
  <si>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</si>
  <si>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</si>
  <si>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</si>
  <si>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</si>
  <si>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</si>
  <si>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</si>
  <si>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</si>
  <si>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</si>
  <si>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</si>
  <si>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</si>
  <si>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</si>
  <si>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</si>
  <si>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</si>
  <si>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</si>
  <si>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</si>
  <si>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</si>
  <si>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</si>
  <si>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</si>
  <si>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</si>
  <si>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</si>
  <si>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</si>
  <si>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</si>
  <si>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</si>
  <si>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</si>
  <si>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</si>
  <si>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</si>
  <si>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</si>
  <si>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</si>
  <si>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</si>
  <si>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</si>
  <si>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</si>
  <si>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</si>
  <si>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</si>
  <si>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</si>
  <si>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</si>
  <si>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</si>
  <si>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</si>
  <si>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</si>
  <si>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</si>
  <si>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</si>
  <si>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</si>
  <si>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</si>
  <si>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</si>
  <si>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</si>
  <si>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</si>
  <si>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</si>
  <si>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</si>
  <si>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</si>
  <si>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</si>
  <si>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</si>
  <si>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</si>
  <si>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</si>
  <si>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</si>
  <si>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</si>
  <si>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</si>
  <si>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</si>
  <si>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</si>
  <si>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</si>
  <si>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</si>
  <si>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</si>
  <si>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</si>
  <si>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</si>
  <si>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</si>
  <si>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</si>
  <si>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</si>
  <si>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</si>
  <si>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</si>
  <si>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</si>
  <si>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</si>
  <si>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</si>
  <si>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</si>
  <si>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</si>
  <si>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</si>
  <si>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</si>
  <si>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</si>
  <si>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</si>
  <si>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</si>
  <si>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</si>
  <si>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</si>
  <si>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</si>
  <si>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</si>
  <si>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</si>
  <si>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</si>
  <si>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</si>
  <si>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</si>
  <si>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</si>
  <si>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</si>
  <si>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</si>
  <si>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</si>
  <si>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</si>
  <si>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</si>
  <si>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</si>
  <si>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</si>
  <si>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</si>
  <si>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</si>
  <si>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</si>
  <si>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</si>
  <si>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</si>
  <si>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</si>
  <si>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</si>
  <si>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</si>
  <si>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</si>
  <si>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</si>
  <si>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</si>
  <si>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</si>
  <si>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</si>
  <si>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</si>
  <si>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</si>
  <si>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</si>
  <si>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</si>
  <si>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</si>
  <si>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</si>
  <si>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</si>
  <si>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</si>
  <si>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</si>
  <si>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</si>
  <si>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</si>
  <si>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</si>
  <si>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</si>
  <si>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</si>
  <si>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</si>
  <si>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</si>
  <si>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</si>
  <si>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</si>
  <si>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</si>
  <si>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</si>
  <si>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</si>
  <si>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</si>
  <si>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</si>
  <si>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</si>
  <si>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</si>
  <si>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</si>
  <si>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</si>
  <si>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</si>
  <si>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</si>
  <si>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</si>
  <si>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</si>
  <si>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</si>
  <si>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</si>
  <si>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</si>
  <si>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</si>
  <si>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</si>
  <si>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</si>
  <si>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</si>
  <si>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</si>
  <si>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</si>
  <si>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</si>
  <si>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</si>
  <si>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</si>
  <si>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</si>
  <si>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</si>
  <si>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</si>
  <si>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</si>
  <si>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</si>
  <si>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</si>
  <si>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</si>
  <si>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</si>
  <si>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</si>
  <si>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</si>
  <si>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</si>
  <si>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</si>
  <si>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</si>
  <si>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</si>
  <si>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</si>
  <si>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</si>
  <si>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</si>
  <si>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</si>
  <si>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</si>
  <si>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</si>
  <si>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</si>
  <si>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</si>
  <si>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</si>
  <si>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</si>
  <si>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</si>
  <si>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</si>
  <si>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</si>
  <si>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</si>
  <si>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</si>
  <si>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</si>
  <si>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</si>
  <si>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</si>
  <si>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</si>
  <si>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</si>
  <si>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</si>
  <si>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</si>
  <si>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</si>
  <si>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</si>
  <si>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</si>
  <si>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</si>
  <si>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</si>
  <si>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</si>
  <si>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</si>
  <si>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</si>
  <si>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</si>
  <si>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</si>
  <si>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</si>
  <si>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</si>
  <si>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</si>
  <si>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</si>
  <si>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</si>
  <si>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</si>
  <si>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</si>
  <si>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</si>
  <si>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</si>
  <si>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</si>
  <si>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</si>
  <si>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</si>
  <si>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</si>
  <si>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</si>
  <si>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</si>
  <si>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</si>
  <si>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</si>
  <si>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</si>
  <si>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</si>
  <si>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</si>
  <si>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</si>
  <si>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</si>
  <si>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</si>
  <si>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</si>
  <si>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</si>
  <si>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</si>
  <si>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</si>
  <si>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</si>
  <si>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</si>
  <si>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</si>
  <si>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</si>
  <si>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</si>
  <si>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</si>
  <si>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</si>
  <si>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</si>
  <si>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</si>
  <si>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</si>
  <si>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</si>
  <si>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</si>
  <si>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</si>
  <si>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</si>
  <si>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</si>
  <si>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</si>
  <si>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</si>
  <si>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</si>
  <si>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</si>
  <si>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</si>
  <si>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</si>
  <si>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</si>
  <si>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</si>
  <si>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</si>
  <si>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</si>
  <si>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</si>
  <si>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</si>
  <si>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</si>
  <si>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</si>
  <si>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</si>
  <si>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</si>
  <si>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</si>
  <si>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</si>
  <si>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</si>
  <si>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</si>
  <si>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</si>
  <si>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</si>
  <si>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</si>
  <si>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</si>
  <si>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</si>
  <si>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</si>
  <si>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</si>
  <si>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</si>
  <si>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</si>
  <si>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</si>
  <si>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</si>
  <si>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</si>
  <si>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</si>
  <si>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</si>
  <si>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</si>
  <si>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</si>
  <si>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</si>
  <si>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</si>
  <si>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</si>
  <si>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</si>
  <si>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</si>
  <si>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</si>
  <si>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</si>
  <si>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</si>
  <si>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</si>
  <si>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</si>
  <si>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</si>
  <si>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</si>
  <si>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</si>
  <si>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</si>
  <si>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</si>
  <si>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</si>
  <si>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</si>
  <si>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</si>
  <si>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</si>
  <si>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</si>
  <si>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</si>
  <si>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</si>
  <si>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</si>
  <si>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</si>
  <si>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</si>
  <si>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</si>
  <si>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</si>
  <si>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</si>
  <si>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</si>
  <si>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</si>
  <si>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</si>
  <si>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</si>
  <si>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</si>
  <si>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</si>
  <si>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</si>
  <si>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</si>
  <si>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</si>
  <si>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</si>
  <si>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</si>
  <si>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</si>
  <si>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</si>
  <si>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</si>
  <si>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</si>
  <si>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</si>
  <si>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</si>
  <si>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</si>
  <si>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</si>
  <si>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</si>
  <si>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</si>
  <si>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</si>
  <si>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</si>
  <si>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</si>
  <si>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</si>
  <si>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</si>
  <si>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</si>
  <si>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</si>
  <si>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</si>
  <si>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</si>
  <si>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</si>
  <si>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</si>
  <si>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</si>
  <si>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</si>
  <si>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</si>
  <si>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</si>
  <si>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</si>
  <si>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</si>
  <si>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</si>
  <si>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</si>
  <si>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</si>
  <si>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</si>
  <si>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</si>
  <si>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</si>
  <si>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</si>
  <si>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</si>
  <si>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</si>
  <si>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</si>
  <si>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</si>
  <si>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</si>
  <si>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</si>
  <si>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</si>
  <si>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</si>
  <si>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</si>
  <si>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</si>
  <si>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</si>
  <si>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</si>
  <si>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</si>
  <si>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</si>
  <si>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</si>
  <si>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</si>
  <si>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</si>
  <si>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</si>
  <si>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</si>
  <si>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</si>
  <si>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</si>
  <si>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</si>
  <si>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</si>
  <si>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</si>
  <si>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</si>
  <si>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</si>
  <si>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</si>
  <si>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</si>
  <si>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</si>
  <si>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</si>
  <si>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</si>
  <si>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</si>
  <si>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</si>
  <si>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</si>
  <si>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</si>
  <si>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</si>
  <si>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</si>
  <si>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</si>
  <si>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</si>
  <si>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</si>
  <si>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</si>
  <si>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</si>
  <si>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</si>
  <si>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</si>
  <si>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</si>
  <si>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</si>
  <si>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</si>
  <si>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</si>
  <si>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</si>
  <si>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</si>
  <si>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</si>
  <si>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</si>
  <si>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</si>
  <si>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</si>
  <si>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</si>
  <si>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</si>
  <si>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</si>
  <si>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</si>
  <si>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</si>
  <si>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</si>
  <si>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</si>
  <si>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</si>
  <si>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</si>
  <si>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</si>
  <si>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</si>
  <si>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</si>
  <si>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</si>
  <si>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</si>
  <si>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</si>
  <si>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</si>
  <si>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</si>
  <si>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</si>
  <si>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</si>
  <si>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</si>
  <si>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</si>
  <si>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</si>
  <si>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</si>
  <si>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</si>
  <si>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</si>
  <si>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</si>
  <si>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</si>
  <si>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</si>
  <si>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</si>
  <si>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</si>
  <si>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</si>
  <si>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</si>
  <si>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</si>
  <si>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</si>
  <si>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</si>
  <si>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</si>
  <si>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</si>
  <si>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</si>
  <si>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</si>
  <si>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</si>
  <si>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</si>
  <si>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</si>
  <si>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</si>
  <si>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</si>
  <si>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</si>
  <si>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</si>
  <si>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</si>
  <si>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</si>
  <si>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</si>
  <si>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</si>
  <si>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</si>
  <si>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</si>
  <si>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</si>
  <si>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</si>
  <si>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</si>
  <si>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</si>
  <si>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</si>
  <si>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</si>
  <si>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</si>
  <si>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</si>
  <si>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</si>
  <si>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</si>
  <si>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</si>
  <si>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</si>
  <si>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</si>
  <si>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</si>
  <si>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</si>
  <si>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</si>
  <si>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</si>
  <si>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</si>
  <si>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</si>
  <si>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</si>
  <si>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</si>
  <si>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</si>
  <si>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</si>
  <si>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</si>
  <si>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</si>
  <si>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</si>
  <si>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</si>
  <si>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</si>
  <si>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</si>
  <si>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</si>
  <si>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</si>
  <si>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</si>
  <si>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</si>
  <si>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</si>
  <si>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</si>
  <si>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</si>
  <si>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</si>
  <si>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</si>
  <si>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</si>
  <si>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</si>
  <si>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</si>
  <si>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</si>
  <si>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</si>
  <si>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</si>
  <si>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</si>
  <si>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</si>
  <si>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</si>
  <si>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</si>
  <si>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</si>
  <si>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</si>
  <si>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</si>
  <si>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</si>
  <si>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</si>
  <si>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</si>
  <si>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</si>
  <si>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</si>
  <si>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</si>
  <si>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</si>
  <si>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</si>
  <si>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</si>
  <si>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</si>
  <si>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</si>
  <si>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</si>
  <si>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</si>
  <si>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</si>
  <si>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</si>
  <si>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</si>
  <si>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</si>
  <si>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</si>
  <si>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</si>
  <si>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</si>
  <si>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</si>
  <si>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</si>
  <si>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</si>
  <si>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</si>
  <si>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</si>
  <si>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</si>
  <si>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</si>
  <si>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</si>
  <si>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</si>
  <si>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</si>
  <si>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</si>
  <si>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</si>
  <si>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</si>
  <si>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</si>
  <si>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</si>
  <si>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</si>
  <si>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</si>
  <si>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</si>
  <si>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</si>
  <si>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</si>
  <si>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</si>
  <si>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</si>
  <si>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</si>
  <si>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</si>
  <si>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</si>
  <si>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</si>
  <si>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</si>
  <si>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</si>
  <si>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</si>
  <si>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</si>
  <si>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</si>
  <si>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</si>
  <si>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</si>
  <si>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</si>
  <si>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</si>
  <si>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</si>
  <si>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</si>
  <si>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</si>
  <si>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</si>
  <si>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</si>
  <si>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</si>
  <si>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</si>
  <si>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</si>
  <si>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</si>
  <si>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</si>
  <si>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</si>
  <si>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</si>
  <si>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</si>
  <si>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</si>
  <si>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</si>
  <si>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</si>
  <si>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</si>
  <si>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</si>
  <si>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</si>
  <si>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</si>
  <si>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</si>
  <si>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</si>
  <si>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</si>
  <si>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</si>
  <si>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</si>
  <si>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</si>
  <si>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</si>
  <si>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</si>
  <si>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</si>
  <si>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</si>
  <si>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</si>
  <si>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</si>
  <si>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</si>
  <si>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</si>
  <si>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</si>
  <si>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</si>
  <si>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</si>
  <si>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</si>
  <si>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</si>
  <si>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</si>
  <si>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</si>
  <si>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</si>
  <si>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</si>
  <si>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</si>
  <si>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</si>
  <si>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</si>
  <si>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</si>
  <si>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</si>
  <si>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</si>
  <si>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</si>
  <si>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</si>
  <si>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</si>
  <si>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</si>
  <si>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</si>
  <si>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</si>
  <si>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</si>
  <si>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</si>
  <si>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</si>
  <si>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</si>
  <si>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</si>
  <si>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</si>
  <si>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</si>
  <si>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</si>
  <si>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</si>
  <si>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</si>
  <si>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</si>
  <si>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</si>
  <si>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</si>
  <si>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</si>
  <si>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</si>
  <si>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</si>
  <si>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</si>
  <si>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</si>
  <si>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</si>
  <si>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</si>
  <si>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</si>
  <si>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</si>
  <si>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</si>
  <si>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</si>
  <si>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</si>
  <si>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</si>
  <si>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</si>
  <si>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</si>
  <si>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</si>
  <si>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</si>
  <si>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</si>
  <si>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</si>
  <si>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</si>
  <si>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</si>
  <si>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</si>
  <si>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</si>
  <si>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</si>
  <si>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</si>
  <si>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</si>
  <si>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</si>
  <si>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</si>
  <si>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</si>
  <si>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</si>
  <si>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</si>
  <si>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</si>
  <si>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</si>
  <si>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</si>
  <si>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</si>
  <si>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</si>
  <si>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</si>
  <si>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</si>
  <si>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</si>
  <si>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</si>
  <si>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</si>
  <si>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</si>
  <si>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</si>
  <si>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</si>
  <si>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</si>
  <si>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</si>
  <si>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</si>
  <si>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</si>
  <si>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</si>
  <si>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</si>
  <si>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</si>
  <si>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</si>
  <si>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</si>
  <si>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</si>
  <si>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</si>
  <si>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</si>
  <si>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</si>
  <si>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</si>
  <si>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</si>
  <si>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</si>
  <si>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</si>
  <si>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</si>
  <si>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</si>
  <si>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</si>
  <si>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</si>
  <si>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</si>
  <si>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</si>
  <si>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</si>
  <si>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</si>
  <si>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</si>
  <si>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</si>
  <si>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</si>
  <si>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</si>
  <si>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</si>
  <si>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</si>
  <si>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</si>
  <si>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</si>
  <si>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</si>
  <si>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</si>
  <si>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</si>
  <si>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</si>
  <si>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</si>
  <si>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</si>
  <si>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</si>
  <si>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</si>
  <si>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</si>
  <si>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</si>
  <si>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</si>
  <si>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</si>
  <si>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</si>
  <si>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</si>
  <si>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</si>
  <si>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</si>
  <si>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</si>
  <si>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</si>
  <si>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</si>
  <si>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</si>
  <si>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</si>
  <si>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</si>
  <si>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</si>
  <si>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</si>
  <si>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</si>
  <si>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</si>
  <si>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</si>
  <si>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</si>
  <si>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</si>
  <si>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</si>
  <si>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</si>
  <si>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</si>
  <si>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</si>
  <si>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</si>
  <si>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</si>
  <si>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</si>
  <si>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</si>
  <si>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</si>
  <si>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</si>
  <si>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</si>
  <si>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</si>
  <si>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</si>
  <si>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</si>
  <si>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</si>
  <si>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</si>
  <si>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</si>
  <si>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</si>
  <si>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</si>
  <si>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</si>
  <si>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</si>
  <si>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</si>
  <si>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</si>
  <si>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</si>
  <si>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</si>
  <si>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</si>
  <si>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</si>
  <si>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</si>
  <si>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</si>
  <si>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</si>
  <si>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</si>
  <si>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</si>
  <si>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</si>
  <si>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</si>
  <si>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</si>
  <si>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</si>
  <si>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</si>
  <si>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</si>
  <si>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</si>
  <si>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</si>
  <si>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</si>
  <si>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</si>
  <si>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</si>
  <si>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</si>
  <si>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</si>
  <si>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</si>
  <si>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</si>
  <si>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</si>
  <si>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</si>
  <si>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</si>
  <si>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</si>
  <si>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</si>
  <si>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</si>
  <si>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</si>
  <si>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</si>
  <si>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</si>
  <si>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</si>
  <si>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</si>
  <si>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</si>
  <si>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</si>
  <si>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</si>
  <si>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</si>
  <si>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</si>
  <si>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</si>
  <si>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</si>
  <si>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</si>
  <si>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</si>
  <si>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</si>
  <si>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</si>
  <si>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</si>
  <si>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</si>
  <si>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</si>
  <si>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</si>
  <si>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</si>
  <si>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</si>
  <si>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</si>
  <si>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</si>
  <si>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</si>
  <si>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</si>
  <si>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</si>
  <si>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</si>
  <si>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</si>
  <si>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</si>
  <si>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</si>
  <si>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</si>
  <si>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</si>
  <si>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</si>
  <si>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</si>
  <si>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</si>
  <si>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</si>
  <si>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</si>
  <si>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</si>
  <si>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</si>
  <si>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</si>
  <si>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</si>
  <si>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</si>
  <si>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</si>
  <si>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</si>
  <si>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</si>
  <si>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</si>
  <si>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</si>
  <si>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</si>
  <si>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</si>
  <si>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</si>
  <si>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</si>
  <si>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</si>
  <si>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</si>
  <si>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</si>
  <si>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</si>
  <si>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</si>
  <si>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</si>
  <si>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</si>
  <si>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</si>
  <si>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</si>
  <si>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</si>
  <si>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</si>
  <si>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</si>
  <si>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</si>
  <si>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</si>
  <si>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</si>
  <si>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</si>
  <si>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</si>
  <si>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</si>
  <si>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</si>
  <si>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</si>
  <si>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</si>
  <si>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</si>
  <si>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</si>
  <si>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</si>
  <si>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</si>
  <si>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</si>
  <si>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</si>
  <si>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</si>
  <si>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</si>
  <si>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</si>
  <si>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</si>
  <si>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</si>
  <si>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</si>
  <si>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</si>
  <si>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</si>
  <si>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</si>
  <si>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</si>
  <si>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</si>
  <si>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</si>
  <si>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</si>
  <si>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</si>
  <si>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</si>
  <si>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</si>
  <si>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</si>
  <si>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</si>
  <si>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</si>
  <si>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</si>
  <si>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</si>
  <si>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</si>
  <si>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</si>
  <si>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</si>
  <si>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</si>
  <si>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</si>
  <si>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</si>
  <si>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</si>
  <si>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</si>
  <si>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</si>
  <si>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</si>
  <si>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</si>
  <si>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</si>
  <si>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</si>
  <si>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</si>
  <si>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</si>
  <si>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</si>
  <si>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</si>
  <si>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</si>
  <si>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</si>
  <si>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</si>
  <si>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</si>
  <si>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</si>
  <si>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</si>
  <si>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</si>
  <si>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</si>
  <si>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</si>
  <si>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</si>
  <si>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</si>
  <si>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</si>
  <si>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</si>
  <si>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</si>
  <si>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</si>
  <si>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</si>
  <si>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</si>
  <si>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</si>
  <si>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</si>
  <si>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</si>
  <si>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</si>
  <si>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</si>
  <si>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</si>
  <si>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</si>
  <si>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</si>
  <si>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</si>
  <si>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</si>
  <si>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</si>
  <si>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</si>
  <si>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</si>
  <si>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</si>
  <si>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</si>
  <si>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</si>
  <si>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</si>
  <si>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</si>
  <si>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</si>
  <si>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</si>
  <si>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</si>
  <si>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</si>
  <si>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</si>
  <si>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</si>
  <si>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</si>
  <si>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</si>
  <si>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</si>
  <si>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</si>
  <si>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</si>
  <si>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</si>
  <si>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</si>
  <si>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</si>
  <si>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</si>
  <si>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</si>
  <si>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</si>
  <si>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</si>
  <si>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</si>
  <si>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</si>
  <si>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</si>
  <si>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</si>
  <si>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</si>
  <si>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</si>
  <si>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</si>
  <si>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</si>
  <si>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</si>
  <si>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</si>
  <si>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</si>
  <si>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</si>
  <si>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</si>
  <si>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</si>
  <si>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</si>
  <si>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</si>
  <si>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</si>
  <si>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</si>
  <si>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</si>
  <si>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</si>
  <si>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</si>
  <si>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</si>
  <si>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</si>
  <si>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</si>
  <si>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</si>
  <si>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</si>
  <si>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</si>
  <si>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</si>
  <si>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</si>
  <si>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</si>
  <si>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</si>
  <si>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</si>
  <si>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</si>
  <si>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</si>
  <si>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</si>
  <si>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</si>
  <si>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</si>
  <si>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</si>
  <si>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</si>
  <si>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</si>
  <si>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</si>
  <si>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</si>
  <si>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</si>
  <si>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</si>
  <si>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</si>
  <si>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</si>
  <si>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</si>
  <si>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</si>
  <si>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</si>
  <si>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</si>
  <si>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</si>
  <si>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</si>
  <si>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</si>
  <si>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</si>
  <si>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</si>
  <si>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</si>
  <si>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</si>
  <si>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</si>
  <si>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</si>
  <si>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</si>
  <si>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</si>
  <si>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</si>
  <si>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</si>
  <si>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</si>
  <si>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</si>
  <si>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</si>
  <si>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</si>
  <si>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</si>
  <si>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</si>
  <si>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</si>
  <si>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</si>
  <si>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</si>
  <si>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</si>
  <si>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</si>
  <si>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</si>
  <si>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</si>
  <si>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</si>
  <si>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</si>
  <si>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</si>
  <si>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</si>
  <si>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</si>
  <si>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</si>
  <si>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</si>
  <si>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</si>
  <si>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</si>
  <si>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</si>
  <si>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</si>
  <si>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</si>
  <si>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</si>
  <si>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</si>
  <si>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</si>
  <si>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</si>
  <si>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</si>
  <si>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</si>
  <si>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</si>
  <si>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</si>
  <si>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</si>
  <si>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</si>
  <si>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</si>
  <si>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</si>
  <si>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</si>
  <si>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</si>
  <si>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</si>
  <si>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</si>
  <si>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</si>
  <si>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</si>
  <si>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</si>
  <si>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</si>
  <si>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</si>
  <si>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</si>
  <si>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</si>
  <si>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</si>
  <si>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</si>
  <si>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</si>
  <si>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</si>
  <si>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</si>
  <si>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</si>
  <si>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</si>
  <si>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</si>
  <si>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</si>
  <si>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</si>
  <si>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</si>
  <si>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</si>
  <si>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</si>
  <si>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</si>
  <si>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</si>
  <si>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</si>
  <si>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</si>
  <si>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</si>
  <si>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</si>
  <si>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</si>
  <si>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</si>
  <si>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</si>
  <si>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</si>
  <si>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</si>
  <si>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</si>
  <si>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</si>
  <si>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</si>
  <si>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</si>
  <si>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</si>
  <si>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</si>
  <si>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</si>
  <si>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</si>
  <si>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</si>
  <si>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</si>
  <si>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</si>
  <si>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</si>
  <si>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</si>
  <si>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</si>
  <si>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</si>
  <si>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</si>
  <si>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</si>
  <si>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</si>
  <si>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</si>
  <si>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</si>
  <si>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</si>
  <si>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</si>
  <si>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</si>
  <si>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</si>
  <si>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</si>
  <si>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</si>
  <si>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</si>
  <si>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</si>
  <si>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</si>
  <si>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</si>
  <si>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</si>
  <si>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</si>
  <si>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</si>
  <si>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</si>
  <si>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</si>
  <si>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</si>
  <si>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</si>
  <si>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</si>
  <si>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</si>
  <si>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</si>
  <si>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</si>
  <si>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</si>
  <si>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</si>
  <si>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</si>
  <si>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</si>
  <si>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</si>
  <si>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</si>
  <si>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</si>
  <si>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</si>
  <si>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</si>
  <si>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</si>
  <si>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</si>
  <si>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</si>
  <si>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</si>
  <si>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</si>
  <si>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</si>
  <si>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</si>
  <si>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</si>
  <si>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</si>
  <si>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</si>
  <si>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</si>
  <si>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</si>
  <si>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</si>
  <si>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</si>
  <si>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</si>
  <si>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</si>
  <si>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</si>
  <si>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</si>
  <si>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</si>
  <si>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</si>
  <si>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</si>
  <si>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</si>
  <si>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</si>
  <si>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</si>
  <si>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</si>
  <si>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</si>
  <si>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</si>
  <si>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</si>
  <si>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</si>
  <si>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</si>
  <si>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</si>
  <si>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</si>
  <si>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</si>
  <si>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</si>
  <si>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</si>
  <si>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</si>
  <si>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</si>
  <si>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</si>
  <si>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</si>
  <si>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</si>
  <si>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</si>
  <si>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</si>
  <si>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</si>
  <si>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</si>
  <si>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</si>
  <si>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</si>
  <si>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</si>
  <si>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</si>
  <si>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</si>
  <si>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</si>
  <si>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</si>
  <si>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</si>
  <si>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</si>
  <si>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</si>
  <si>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</si>
  <si>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</si>
  <si>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</si>
  <si>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</si>
  <si>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</si>
  <si>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</si>
  <si>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</si>
  <si>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</si>
  <si>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</si>
  <si>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</si>
  <si>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</si>
  <si>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</si>
  <si>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</si>
  <si>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</si>
  <si>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</si>
  <si>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</si>
  <si>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</si>
  <si>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</si>
  <si>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</si>
  <si>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</si>
  <si>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</si>
  <si>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</si>
  <si>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</si>
  <si>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</si>
  <si>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</si>
  <si>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</si>
  <si>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</si>
  <si>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</si>
  <si>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</si>
  <si>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</si>
  <si>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</si>
  <si>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</si>
  <si>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</si>
  <si>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</si>
  <si>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</si>
  <si>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</si>
  <si>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</si>
  <si>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</si>
  <si>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</si>
  <si>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</si>
  <si>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</si>
  <si>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</si>
  <si>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</si>
  <si>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</si>
  <si>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</si>
  <si>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</si>
  <si>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</si>
  <si>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</si>
  <si>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</si>
  <si>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</si>
  <si>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</si>
  <si>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</si>
  <si>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</si>
  <si>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</si>
  <si>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</si>
  <si>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</si>
  <si>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</si>
  <si>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</si>
  <si>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</si>
  <si>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</si>
  <si>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</si>
  <si>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</si>
  <si>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</si>
  <si>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</si>
  <si>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</si>
  <si>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</si>
  <si>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</si>
  <si>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</si>
  <si>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</si>
  <si>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</si>
  <si>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</si>
  <si>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</si>
  <si>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</si>
  <si>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</si>
  <si>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</si>
  <si>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</si>
  <si>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</si>
  <si>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</si>
  <si>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</si>
  <si>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</si>
  <si>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</si>
  <si>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</si>
  <si>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</si>
  <si>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</si>
  <si>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</si>
  <si>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</si>
  <si>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</si>
  <si>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</si>
  <si>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</si>
  <si>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</si>
  <si>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</si>
  <si>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</si>
  <si>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</si>
  <si>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</si>
  <si>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</si>
  <si>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</si>
  <si>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</si>
  <si>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</si>
  <si>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</si>
  <si>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</si>
  <si>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</si>
  <si>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</si>
  <si>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</si>
  <si>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</si>
  <si>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</si>
  <si>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</si>
  <si>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</si>
  <si>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</si>
  <si>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</si>
  <si>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</si>
  <si>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</si>
  <si>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</si>
  <si>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</si>
  <si>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</si>
  <si>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</si>
  <si>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</si>
  <si>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</si>
  <si>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</si>
  <si>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</si>
  <si>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</si>
  <si>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</si>
  <si>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</si>
  <si>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</si>
  <si>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</si>
  <si>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</si>
  <si>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</si>
  <si>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</si>
  <si>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</si>
  <si>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</si>
  <si>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</si>
  <si>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</si>
  <si>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</si>
  <si>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</si>
  <si>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</si>
  <si>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</si>
  <si>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</si>
  <si>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</si>
  <si>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</si>
  <si>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</si>
  <si>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</si>
  <si>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</si>
  <si>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</si>
  <si>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</si>
  <si>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</si>
  <si>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</si>
  <si>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</si>
  <si>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</si>
  <si>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</si>
  <si>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</si>
  <si>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</si>
  <si>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</si>
  <si>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</si>
  <si>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</si>
  <si>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</si>
  <si>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</si>
  <si>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</si>
  <si>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</si>
  <si>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</si>
  <si>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</si>
  <si>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</si>
  <si>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</si>
  <si>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</si>
  <si>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</si>
  <si>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</si>
  <si>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</si>
  <si>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</si>
  <si>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</si>
  <si>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</si>
  <si>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</si>
  <si>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</si>
  <si>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</si>
  <si>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</si>
  <si>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</si>
  <si>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</si>
  <si>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</si>
  <si>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</si>
  <si>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</si>
  <si>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</si>
  <si>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</si>
  <si>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</si>
  <si>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</si>
  <si>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</si>
  <si>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</si>
  <si>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</si>
  <si>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</si>
  <si>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</si>
  <si>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</si>
  <si>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</si>
  <si>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</si>
  <si>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</si>
  <si>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</si>
  <si>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</si>
  <si>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</si>
  <si>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</si>
  <si>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</si>
  <si>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</si>
  <si>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</si>
  <si>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</si>
  <si>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</si>
  <si>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</si>
  <si>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</si>
  <si>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</si>
  <si>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</si>
  <si>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</si>
  <si>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</si>
  <si>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</si>
  <si>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</si>
  <si>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</si>
  <si>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</si>
  <si>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</si>
  <si>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</si>
  <si>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</si>
  <si>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</si>
  <si>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</si>
  <si>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</si>
  <si>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</si>
  <si>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</si>
  <si>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</si>
  <si>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</si>
  <si>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</si>
  <si>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</si>
  <si>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</si>
  <si>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</si>
  <si>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</si>
  <si>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</si>
  <si>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</si>
  <si>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</si>
  <si>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</si>
  <si>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</si>
  <si>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</si>
  <si>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</si>
  <si>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</si>
  <si>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</si>
  <si>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</si>
  <si>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</si>
  <si>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</si>
  <si>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</si>
  <si>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</si>
  <si>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</si>
  <si>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</si>
  <si>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</si>
  <si>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</si>
  <si>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</si>
  <si>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</si>
  <si>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</si>
  <si>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</si>
  <si>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</si>
  <si>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</si>
  <si>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</si>
  <si>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</si>
  <si>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</si>
  <si>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</si>
  <si>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</si>
  <si>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</si>
  <si>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</si>
  <si>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</si>
  <si>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</si>
  <si>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</si>
  <si>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</si>
  <si>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</si>
  <si>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</si>
  <si>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</si>
  <si>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</si>
  <si>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</si>
  <si>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</si>
  <si>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</si>
  <si>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</si>
  <si>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</si>
  <si>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</si>
  <si>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</si>
  <si>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</si>
  <si>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</si>
  <si>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</si>
  <si>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</si>
  <si>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</si>
  <si>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</si>
  <si>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</si>
  <si>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</si>
  <si>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</si>
  <si>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</si>
  <si>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</si>
  <si>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</si>
  <si>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</si>
  <si>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</si>
  <si>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</si>
  <si>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</si>
  <si>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</si>
  <si>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</si>
  <si>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</si>
  <si>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</si>
  <si>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</si>
  <si>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</si>
  <si>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</si>
  <si>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</si>
  <si>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</si>
  <si>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</si>
  <si>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</si>
  <si>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</si>
  <si>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</si>
  <si>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</si>
  <si>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</si>
  <si>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</si>
  <si>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</si>
  <si>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</si>
  <si>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</si>
  <si>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</si>
  <si>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</si>
  <si>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</si>
  <si>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</si>
  <si>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</si>
  <si>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</si>
  <si>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</si>
  <si>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</si>
  <si>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</si>
  <si>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</si>
  <si>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</si>
  <si>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</si>
  <si>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</si>
  <si>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</si>
  <si>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</si>
  <si>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</si>
  <si>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</si>
  <si>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</si>
  <si>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</si>
  <si>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</si>
  <si>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</si>
  <si>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</si>
  <si>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</si>
  <si>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</si>
  <si>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</si>
  <si>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</si>
  <si>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</si>
  <si>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</si>
  <si>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</si>
  <si>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</si>
  <si>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</si>
  <si>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</si>
  <si>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</si>
  <si>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</si>
  <si>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</si>
  <si>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</si>
  <si>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</si>
  <si>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</si>
  <si>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</si>
  <si>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</si>
  <si>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</si>
  <si>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</si>
  <si>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</si>
  <si>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</si>
  <si>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</si>
  <si>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</si>
  <si>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</si>
  <si>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</si>
  <si>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</si>
  <si>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</si>
  <si>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</si>
  <si>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</si>
  <si>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</si>
  <si>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</si>
  <si>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</si>
  <si>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</si>
  <si>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</si>
  <si>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</si>
  <si>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</si>
  <si>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</si>
  <si>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</si>
  <si>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</si>
  <si>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</si>
  <si>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</si>
  <si>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</si>
  <si>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</si>
  <si>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</si>
  <si>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</si>
  <si>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</si>
  <si>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</si>
  <si>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</si>
  <si>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</si>
  <si>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</si>
  <si>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</si>
  <si>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</si>
  <si>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</si>
  <si>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</si>
  <si>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</si>
  <si>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</si>
  <si>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</si>
  <si>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</si>
  <si>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</si>
  <si>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</si>
  <si>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</si>
  <si>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</si>
  <si>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</si>
  <si>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</si>
  <si>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</si>
  <si>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</si>
  <si>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</si>
  <si>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</si>
  <si>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</si>
  <si>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</si>
  <si>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</si>
  <si>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</si>
  <si>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</si>
  <si>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</si>
  <si>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</si>
  <si>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</si>
  <si>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</si>
  <si>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</si>
  <si>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</si>
  <si>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</si>
  <si>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</si>
  <si>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</si>
  <si>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</si>
  <si>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</si>
  <si>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</si>
  <si>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</si>
  <si>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</si>
  <si>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</si>
  <si>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</si>
  <si>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</si>
  <si>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</si>
  <si>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</si>
  <si>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</si>
  <si>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</si>
  <si>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</si>
  <si>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</si>
  <si>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</si>
  <si>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</si>
  <si>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</si>
  <si>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</si>
  <si>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</si>
  <si>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</si>
  <si>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</si>
  <si>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</si>
  <si>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</si>
  <si>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</si>
  <si>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</si>
  <si>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</si>
  <si>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</si>
  <si>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</si>
  <si>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</si>
  <si>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</si>
  <si>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</si>
  <si>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</si>
  <si>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</si>
  <si>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</si>
  <si>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</si>
  <si>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</si>
  <si>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</si>
  <si>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</si>
  <si>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</si>
  <si>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</si>
  <si>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</si>
  <si>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</si>
  <si>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</si>
  <si>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</si>
  <si>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</si>
  <si>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</si>
  <si>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</si>
  <si>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</si>
  <si>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</si>
  <si>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</si>
  <si>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</si>
  <si>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</si>
  <si>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</si>
  <si>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</si>
  <si>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</si>
  <si>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</si>
  <si>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</si>
  <si>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</si>
  <si>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</si>
  <si>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</si>
  <si>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</si>
  <si>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</si>
  <si>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</si>
  <si>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</si>
  <si>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</si>
  <si>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</si>
  <si>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</si>
  <si>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</si>
  <si>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</si>
  <si>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</si>
  <si>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</si>
  <si>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</si>
  <si>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</si>
  <si>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</si>
  <si>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</si>
  <si>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</si>
  <si>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</si>
  <si>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</si>
  <si>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</si>
  <si>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</si>
  <si>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</si>
  <si>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</si>
  <si>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</si>
  <si>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</si>
  <si>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</si>
  <si>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</si>
  <si>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</si>
  <si>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</si>
  <si>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</si>
  <si>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</si>
  <si>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</si>
  <si>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</si>
  <si>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</si>
  <si>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</si>
  <si>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</si>
  <si>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</si>
  <si>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</si>
  <si>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</si>
  <si>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</si>
  <si>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</si>
  <si>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</si>
  <si>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</si>
  <si>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</si>
  <si>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</si>
  <si>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</si>
  <si>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</si>
  <si>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</si>
  <si>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</si>
  <si>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</si>
  <si>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</si>
  <si>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</si>
  <si>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</si>
  <si>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</si>
  <si>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</si>
  <si>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</si>
  <si>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</si>
  <si>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</si>
  <si>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</si>
  <si>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</si>
  <si>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</si>
  <si>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</si>
  <si>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</si>
  <si>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</si>
  <si>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</si>
  <si>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</si>
  <si>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</si>
  <si>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</si>
  <si>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</si>
  <si>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</si>
  <si>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</si>
  <si>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</si>
  <si>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</si>
  <si>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</si>
  <si>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</si>
  <si>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</si>
  <si>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</si>
  <si>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</si>
  <si>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</si>
  <si>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</si>
  <si>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</si>
  <si>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</si>
  <si>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</si>
  <si>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</si>
  <si>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</si>
  <si>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</si>
  <si>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</si>
  <si>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</si>
  <si>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</si>
  <si>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</si>
  <si>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</si>
  <si>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</si>
  <si>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</si>
  <si>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</si>
  <si>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</si>
  <si>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</si>
  <si>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</si>
  <si>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</si>
  <si>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</si>
  <si>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</si>
  <si>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</si>
  <si>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</si>
  <si>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</si>
  <si>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</si>
  <si>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</si>
  <si>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</si>
  <si>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</si>
  <si>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</si>
  <si>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</si>
  <si>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</si>
  <si>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</si>
  <si>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</si>
  <si>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</si>
  <si>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</si>
  <si>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</si>
  <si>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</si>
  <si>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</si>
  <si>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</si>
  <si>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</si>
  <si>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</si>
  <si>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</si>
  <si>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</si>
  <si>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</si>
  <si>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</si>
  <si>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</si>
  <si>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</si>
  <si>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</si>
  <si>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</si>
  <si>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</si>
  <si>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</si>
  <si>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</si>
  <si>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</si>
  <si>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</si>
  <si>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</si>
  <si>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</si>
  <si>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</si>
  <si>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</si>
  <si>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</si>
  <si>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</si>
  <si>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</si>
  <si>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</si>
  <si>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</si>
  <si>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</si>
  <si>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</si>
  <si>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</si>
  <si>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</si>
  <si>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</si>
  <si>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</si>
  <si>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</si>
  <si>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</si>
  <si>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</si>
  <si>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</si>
  <si>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</si>
  <si>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</si>
  <si>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</si>
  <si>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</si>
  <si>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</si>
  <si>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</si>
  <si>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</si>
  <si>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</si>
  <si>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</si>
  <si>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</si>
  <si>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</si>
  <si>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</si>
  <si>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</si>
  <si>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</si>
  <si>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</si>
  <si>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</si>
  <si>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</si>
  <si>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</si>
  <si>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</si>
  <si>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</si>
  <si>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</si>
  <si>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</si>
  <si>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</si>
  <si>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</si>
  <si>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</si>
  <si>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</si>
  <si>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</si>
  <si>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</si>
  <si>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</si>
  <si>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</si>
  <si>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</si>
  <si>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</si>
  <si>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</si>
  <si>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</si>
  <si>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</si>
  <si>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</si>
  <si>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</si>
  <si>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</si>
  <si>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</si>
  <si>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</si>
  <si>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</si>
  <si>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</si>
  <si>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</si>
  <si>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</si>
  <si>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</si>
  <si>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</si>
  <si>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</si>
  <si>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</si>
  <si>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</si>
  <si>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</si>
  <si>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</si>
  <si>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</si>
  <si>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</si>
  <si>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</si>
  <si>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</si>
  <si>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</si>
  <si>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</si>
  <si>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</si>
  <si>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</si>
  <si>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</si>
  <si>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</si>
  <si>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</si>
  <si>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</si>
  <si>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</si>
  <si>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</si>
  <si>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</si>
  <si>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</si>
  <si>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</si>
  <si>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</si>
  <si>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</si>
  <si>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</si>
  <si>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</si>
  <si>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</si>
  <si>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</si>
  <si>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</si>
  <si>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</si>
  <si>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</si>
  <si>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</si>
  <si>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</si>
  <si>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</si>
  <si>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</si>
  <si>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</si>
  <si>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</si>
  <si>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</si>
  <si>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</si>
  <si>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</si>
  <si>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</si>
  <si>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</si>
  <si>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</si>
  <si>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</si>
  <si>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</si>
  <si>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</si>
  <si>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</si>
  <si>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</si>
  <si>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</si>
  <si>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</si>
  <si>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</si>
  <si>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</si>
  <si>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</si>
  <si>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</si>
  <si>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</si>
  <si>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</si>
  <si>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</si>
  <si>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</si>
  <si>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</si>
  <si>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</si>
  <si>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</si>
  <si>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</si>
  <si>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</si>
  <si>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</si>
  <si>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</si>
  <si>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</si>
  <si>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</si>
  <si>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</si>
  <si>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</si>
  <si>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</si>
  <si>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</si>
  <si>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</si>
  <si>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</si>
  <si>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</si>
  <si>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</si>
  <si>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</si>
  <si>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</si>
  <si>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</si>
  <si>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</si>
  <si>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</si>
  <si>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</si>
  <si>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</si>
  <si>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</si>
  <si>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</si>
  <si>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</si>
  <si>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</si>
  <si>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</si>
  <si>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</si>
  <si>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</si>
  <si>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</si>
  <si>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</si>
  <si>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</si>
  <si>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</si>
  <si>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</si>
  <si>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</si>
  <si>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</si>
  <si>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</si>
  <si>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</si>
  <si>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</si>
  <si>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</si>
  <si>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</si>
  <si>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</si>
  <si>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</si>
  <si>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</si>
  <si>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</si>
  <si>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</si>
  <si>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</si>
  <si>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</si>
  <si>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</si>
  <si>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</si>
  <si>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</si>
  <si>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</si>
  <si>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</si>
  <si>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</si>
  <si>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</si>
  <si>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</si>
  <si>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</si>
  <si>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</si>
  <si>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</si>
  <si>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</si>
  <si>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</si>
  <si>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</si>
  <si>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</si>
  <si>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</si>
  <si>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</si>
  <si>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</si>
  <si>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</si>
  <si>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</si>
  <si>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</si>
  <si>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</si>
  <si>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</si>
  <si>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</si>
  <si>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</si>
  <si>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</si>
  <si>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</si>
  <si>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</si>
  <si>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</si>
  <si>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</si>
  <si>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</si>
  <si>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</si>
  <si>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</si>
  <si>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</si>
  <si>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</si>
  <si>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</si>
  <si>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</si>
  <si>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</si>
  <si>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</si>
  <si>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</si>
  <si>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</si>
  <si>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</si>
  <si>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</si>
  <si>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</si>
  <si>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</si>
  <si>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</si>
  <si>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</si>
  <si>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</si>
  <si>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</si>
  <si>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</si>
  <si>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</si>
  <si>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</si>
  <si>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</si>
  <si>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</si>
  <si>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</si>
  <si>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</si>
  <si>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</si>
  <si>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</si>
  <si>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</si>
  <si>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</si>
  <si>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</si>
  <si>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</si>
  <si>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</si>
  <si>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</si>
  <si>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</si>
  <si>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</si>
  <si>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</si>
  <si>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</si>
  <si>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</si>
  <si>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</si>
  <si>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</si>
  <si>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</si>
  <si>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</si>
  <si>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</si>
  <si>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</si>
  <si>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</si>
  <si>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</si>
  <si>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</si>
  <si>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</si>
  <si>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</si>
  <si>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</si>
  <si>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</si>
  <si>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</si>
  <si>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</si>
  <si>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</si>
  <si>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</si>
  <si>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</si>
  <si>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</si>
  <si>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</si>
  <si>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</si>
  <si>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</si>
  <si>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</si>
  <si>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</si>
  <si>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</si>
  <si>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</si>
  <si>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</si>
  <si>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</si>
  <si>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</si>
  <si>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</si>
  <si>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</si>
  <si>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</si>
  <si>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</si>
  <si>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</si>
  <si>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</si>
  <si>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</si>
  <si>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</si>
  <si>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</si>
  <si>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</si>
  <si>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</si>
  <si>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</si>
  <si>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</si>
  <si>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</si>
  <si>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</si>
  <si>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</si>
  <si>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</si>
  <si>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</si>
  <si>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</si>
  <si>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</si>
  <si>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</si>
  <si>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</si>
  <si>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</si>
  <si>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</si>
  <si>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</si>
  <si>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</si>
  <si>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</si>
  <si>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</si>
  <si>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</si>
  <si>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</si>
  <si>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</si>
  <si>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</si>
  <si>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</si>
  <si>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</si>
  <si>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</si>
  <si>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</si>
  <si>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</si>
  <si>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</si>
  <si>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</si>
  <si>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</si>
  <si>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</si>
  <si>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</si>
  <si>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</si>
  <si>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</si>
  <si>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</si>
  <si>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</si>
  <si>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</si>
  <si>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</si>
  <si>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</si>
  <si>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</si>
  <si>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</si>
  <si>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</si>
  <si>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</si>
  <si>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</si>
  <si>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</si>
  <si>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</si>
  <si>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</si>
  <si>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</si>
  <si>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</si>
  <si>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</si>
  <si>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</si>
  <si>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</si>
  <si>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</si>
  <si>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</si>
  <si>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</si>
  <si>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</si>
  <si>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</si>
  <si>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</si>
  <si>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</si>
  <si>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</si>
  <si>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</si>
  <si>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</si>
  <si>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</si>
  <si>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</si>
  <si>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</si>
  <si>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</si>
  <si>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</si>
  <si>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</si>
  <si>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</si>
  <si>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</si>
  <si>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</si>
  <si>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</si>
  <si>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</si>
  <si>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</si>
  <si>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</si>
  <si>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</si>
  <si>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</si>
  <si>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</si>
  <si>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</si>
  <si>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</si>
  <si>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</si>
  <si>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</si>
  <si>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</si>
  <si>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</si>
  <si>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</si>
  <si>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</si>
  <si>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</si>
  <si>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</si>
  <si>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</si>
  <si>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</si>
  <si>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</si>
  <si>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</si>
  <si>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</si>
  <si>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</si>
  <si>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</si>
  <si>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</si>
  <si>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</si>
  <si>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</si>
  <si>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</si>
  <si>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</si>
  <si>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</si>
  <si>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</si>
  <si>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</si>
  <si>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</si>
  <si>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</si>
  <si>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</si>
  <si>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</si>
  <si>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</si>
  <si>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</si>
  <si>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</si>
  <si>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</si>
  <si>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</si>
  <si>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</si>
  <si>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</si>
  <si>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</si>
  <si>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</si>
  <si>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</si>
  <si>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</si>
  <si>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</si>
  <si>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</si>
  <si>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</si>
  <si>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</si>
  <si>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</si>
  <si>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</si>
  <si>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</si>
  <si>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</si>
  <si>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</si>
  <si>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</si>
  <si>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</si>
  <si>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</si>
  <si>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</si>
  <si>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</si>
  <si>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</si>
  <si>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</si>
  <si>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</si>
  <si>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</si>
  <si>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</si>
  <si>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</si>
  <si>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</si>
  <si>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</si>
  <si>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</si>
  <si>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</si>
  <si>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</si>
  <si>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</si>
  <si>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</si>
  <si>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</si>
  <si>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</si>
  <si>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</si>
  <si>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</si>
  <si>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</si>
  <si>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</si>
  <si>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</si>
  <si>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</si>
  <si>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</si>
  <si>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</si>
  <si>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</si>
  <si>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</si>
  <si>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</si>
  <si>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</si>
  <si>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</si>
  <si>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</si>
  <si>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</si>
  <si>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</si>
  <si>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</si>
  <si>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</si>
  <si>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</si>
  <si>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</si>
  <si>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</si>
  <si>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</si>
  <si>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</si>
  <si>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</si>
  <si>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</si>
  <si>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</si>
  <si>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</si>
  <si>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</si>
  <si>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</si>
  <si>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</si>
  <si>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</si>
  <si>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</si>
  <si>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</si>
  <si>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</si>
  <si>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</si>
  <si>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</si>
  <si>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</si>
  <si>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</si>
  <si>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</si>
  <si>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</si>
  <si>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</si>
  <si>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</si>
  <si>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</si>
  <si>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</si>
  <si>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</si>
  <si>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</si>
  <si>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</si>
  <si>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</si>
  <si>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</si>
  <si>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</si>
  <si>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</si>
  <si>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</si>
  <si>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</si>
  <si>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</si>
  <si>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</si>
  <si>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</si>
  <si>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</si>
  <si>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</si>
  <si>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</si>
  <si>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</si>
  <si>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</si>
  <si>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</si>
  <si>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</si>
  <si>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</si>
  <si>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</si>
  <si>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</si>
  <si>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</si>
  <si>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</si>
  <si>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</si>
  <si>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</si>
  <si>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</si>
  <si>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</si>
  <si>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</si>
  <si>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</si>
  <si>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</si>
  <si>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</si>
  <si>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</si>
  <si>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</si>
  <si>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</si>
  <si>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</si>
  <si>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</si>
  <si>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</si>
  <si>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</si>
  <si>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</si>
  <si>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</si>
  <si>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</si>
  <si>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</si>
  <si>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</si>
  <si>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</si>
  <si>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</si>
  <si>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</si>
  <si>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</si>
  <si>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</si>
  <si>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</si>
  <si>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</si>
  <si>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</si>
  <si>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</si>
  <si>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</si>
  <si>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</si>
  <si>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</si>
  <si>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</si>
  <si>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</si>
  <si>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</si>
  <si>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</si>
  <si>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</si>
  <si>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</si>
  <si>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</si>
  <si>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</si>
  <si>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</si>
  <si>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</si>
  <si>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</si>
  <si>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</si>
  <si>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</si>
  <si>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</si>
  <si>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</si>
  <si>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</si>
  <si>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</si>
  <si>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</si>
  <si>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</si>
  <si>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</si>
  <si>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</si>
  <si>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</si>
  <si>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</si>
  <si>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</si>
  <si>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</si>
  <si>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</si>
  <si>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</si>
  <si>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</si>
  <si>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</si>
  <si>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</si>
  <si>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</si>
  <si>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</si>
  <si>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</si>
  <si>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</si>
  <si>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</si>
  <si>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</si>
  <si>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</si>
  <si>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</si>
  <si>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</si>
  <si>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</si>
  <si>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</si>
  <si>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</si>
  <si>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</si>
  <si>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</si>
  <si>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</si>
  <si>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</si>
  <si>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</si>
  <si>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</si>
  <si>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</si>
  <si>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</si>
  <si>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</si>
  <si>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</si>
  <si>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</si>
  <si>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</si>
  <si>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</si>
  <si>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</si>
  <si>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</si>
  <si>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</si>
  <si>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</si>
  <si>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</si>
  <si>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</si>
  <si>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</si>
  <si>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</si>
  <si>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</si>
  <si>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</si>
  <si>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</si>
  <si>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</si>
  <si>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</si>
  <si>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</si>
  <si>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</si>
  <si>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</si>
  <si>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</si>
  <si>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</si>
  <si>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</si>
  <si>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</si>
  <si>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</si>
  <si>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</si>
  <si>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</si>
  <si>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</si>
  <si>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</si>
  <si>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</si>
  <si>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</si>
  <si>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</si>
  <si>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</si>
  <si>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</si>
  <si>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</si>
  <si>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</si>
  <si>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</si>
  <si>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</si>
  <si>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</si>
  <si>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</si>
  <si>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</si>
  <si>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</si>
  <si>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</si>
  <si>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</si>
  <si>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</si>
  <si>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</si>
  <si>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</si>
  <si>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</si>
  <si>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</si>
  <si>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</si>
  <si>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</si>
  <si>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</si>
  <si>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</si>
  <si>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</si>
  <si>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</si>
  <si>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</si>
  <si>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</si>
  <si>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</si>
  <si>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</si>
  <si>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</si>
  <si>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</si>
  <si>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</si>
  <si>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</si>
  <si>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</si>
  <si>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</si>
  <si>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</si>
  <si>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</si>
  <si>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</si>
  <si>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</si>
  <si>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</si>
  <si>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</si>
  <si>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</si>
  <si>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</si>
  <si>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</si>
  <si>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</si>
  <si>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</si>
  <si>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</si>
  <si>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</si>
  <si>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</si>
  <si>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</si>
  <si>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</si>
  <si>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</si>
  <si>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</si>
  <si>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</si>
  <si>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</si>
  <si>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</si>
  <si>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</si>
  <si>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</si>
  <si>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</si>
  <si>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</si>
  <si>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</si>
  <si>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</si>
  <si>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</si>
  <si>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</si>
  <si>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</si>
  <si>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</si>
  <si>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</si>
  <si>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</si>
  <si>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</si>
  <si>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</si>
  <si>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</si>
  <si>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</si>
  <si>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</si>
  <si>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</si>
  <si>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</si>
  <si>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</si>
  <si>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</si>
  <si>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</si>
  <si>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</si>
  <si>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</si>
  <si>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</si>
  <si>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</si>
  <si>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</si>
  <si>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</si>
  <si>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</si>
  <si>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</si>
  <si>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</si>
  <si>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</si>
  <si>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</si>
  <si>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</si>
  <si>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</si>
  <si>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</si>
  <si>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</si>
  <si>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</si>
  <si>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</si>
  <si>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</si>
  <si>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</si>
  <si>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</si>
  <si>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</si>
  <si>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</si>
  <si>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</si>
  <si>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</si>
  <si>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</si>
  <si>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</si>
  <si>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</si>
  <si>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</si>
  <si>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</si>
  <si>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</si>
  <si>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</si>
  <si>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</si>
  <si>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</si>
  <si>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</si>
  <si>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</si>
  <si>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</si>
  <si>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</si>
  <si>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</si>
  <si>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</si>
  <si>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</si>
  <si>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</si>
  <si>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</si>
  <si>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</si>
  <si>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</si>
  <si>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</si>
  <si>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</si>
  <si>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</si>
  <si>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</si>
  <si>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</si>
  <si>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</si>
  <si>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</si>
  <si>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</si>
  <si>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</si>
  <si>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</si>
  <si>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</si>
  <si>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</si>
  <si>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</si>
  <si>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</si>
  <si>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</si>
  <si>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</si>
  <si>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</si>
  <si>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</si>
  <si>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</si>
  <si>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</si>
  <si>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</si>
  <si>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</si>
  <si>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</si>
  <si>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</si>
  <si>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</si>
  <si>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</si>
  <si>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</si>
  <si>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</si>
  <si>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</si>
  <si>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</si>
  <si>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</si>
  <si>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</si>
  <si>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</si>
  <si>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</si>
  <si>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</si>
  <si>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</si>
  <si>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</si>
  <si>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</si>
  <si>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</si>
  <si>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</si>
  <si>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</si>
  <si>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</si>
  <si>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</si>
  <si>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</si>
  <si>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</si>
  <si>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</si>
  <si>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</si>
  <si>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</si>
  <si>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</si>
  <si>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</si>
  <si>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</si>
  <si>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</si>
  <si>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</si>
  <si>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</si>
  <si>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</si>
  <si>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</si>
  <si>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</si>
  <si>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</si>
  <si>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</si>
  <si>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</si>
  <si>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</si>
  <si>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</si>
  <si>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</si>
  <si>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</si>
  <si>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</si>
  <si>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</si>
  <si>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</si>
  <si>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</si>
  <si>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</si>
  <si>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</si>
  <si>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</si>
  <si>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</si>
  <si>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</si>
  <si>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</si>
  <si>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</si>
  <si>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</si>
  <si>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</si>
  <si>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</si>
  <si>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</si>
  <si>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</si>
  <si>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</si>
  <si>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</si>
  <si>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</si>
  <si>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</si>
  <si>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</si>
  <si>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</si>
  <si>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</si>
  <si>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</si>
  <si>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</si>
  <si>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</si>
  <si>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</si>
  <si>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</si>
  <si>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</si>
  <si>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</si>
  <si>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</si>
  <si>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</si>
  <si>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</si>
  <si>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</si>
  <si>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</si>
  <si>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</si>
  <si>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</si>
  <si>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</si>
  <si>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</si>
  <si>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</si>
  <si>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</si>
  <si>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</si>
  <si>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</si>
  <si>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</si>
  <si>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</si>
  <si>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</si>
  <si>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</si>
  <si>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</si>
  <si>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</si>
  <si>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</si>
  <si>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</si>
  <si>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</si>
  <si>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</si>
  <si>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</si>
  <si>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</si>
  <si>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</si>
  <si>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</si>
  <si>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</si>
  <si>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</si>
  <si>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</si>
  <si>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</si>
  <si>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</si>
  <si>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</si>
  <si>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</si>
  <si>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</si>
  <si>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</si>
  <si>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</si>
  <si>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</si>
  <si>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</si>
  <si>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</si>
  <si>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</si>
  <si>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</si>
  <si>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</si>
  <si>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</si>
  <si>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</si>
  <si>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</si>
  <si>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</si>
  <si>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</si>
  <si>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</si>
  <si>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</si>
  <si>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</si>
  <si>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</si>
  <si>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</si>
  <si>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</si>
  <si>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</si>
  <si>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</si>
  <si>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</si>
  <si>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</si>
  <si>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</si>
  <si>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</si>
  <si>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</si>
  <si>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</si>
  <si>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</si>
  <si>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</si>
  <si>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</si>
  <si>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</si>
  <si>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</si>
  <si>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</si>
  <si>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</si>
  <si>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</si>
  <si>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</si>
  <si>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</si>
  <si>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</si>
  <si>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</si>
  <si>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</si>
  <si>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</si>
  <si>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</si>
  <si>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</si>
  <si>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</si>
  <si>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</si>
  <si>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</si>
  <si>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</si>
  <si>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</si>
  <si>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</si>
  <si>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</si>
  <si>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</si>
  <si>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</si>
  <si>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</si>
  <si>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</si>
  <si>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</si>
  <si>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</si>
  <si>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</si>
  <si>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</si>
  <si>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</si>
  <si>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</si>
  <si>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</si>
  <si>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</si>
  <si>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</si>
  <si>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</si>
  <si>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</si>
  <si>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</si>
  <si>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</si>
  <si>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</si>
  <si>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</si>
  <si>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</si>
  <si>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</si>
  <si>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</si>
  <si>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</si>
  <si>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</si>
  <si>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</si>
  <si>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</si>
  <si>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</si>
  <si>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</si>
  <si>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</si>
  <si>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</si>
  <si>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</si>
  <si>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</si>
  <si>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</si>
  <si>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</si>
  <si>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</si>
  <si>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</si>
  <si>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</si>
  <si>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</si>
  <si>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</si>
  <si>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</si>
  <si>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</si>
  <si>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</si>
  <si>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</si>
  <si>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</si>
  <si>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</si>
  <si>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</si>
  <si>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</si>
  <si>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</si>
  <si>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</si>
  <si>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</si>
  <si>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</si>
  <si>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</si>
  <si>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</si>
  <si>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</si>
  <si>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</si>
  <si>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</si>
  <si>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</si>
  <si>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</si>
  <si>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</si>
  <si>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</si>
  <si>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</si>
  <si>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</si>
  <si>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</si>
  <si>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</si>
  <si>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</si>
  <si>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</si>
  <si>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</si>
  <si>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</si>
  <si>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</si>
  <si>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</si>
  <si>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</si>
  <si>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</si>
  <si>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</si>
  <si>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</si>
  <si>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</si>
  <si>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</si>
  <si>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</si>
  <si>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</si>
  <si>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</si>
  <si>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</si>
  <si>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</si>
  <si>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</si>
  <si>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</si>
  <si>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</si>
  <si>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</si>
  <si>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</si>
  <si>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</si>
  <si>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</si>
  <si>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</si>
  <si>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</si>
  <si>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</si>
  <si>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</si>
  <si>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</si>
  <si>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</si>
  <si>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</si>
  <si>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</si>
  <si>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</si>
  <si>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</si>
  <si>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</si>
  <si>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</si>
  <si>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</si>
  <si>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</si>
  <si>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</si>
  <si>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</si>
  <si>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</si>
  <si>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</si>
  <si>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</si>
  <si>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</si>
  <si>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</si>
  <si>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</si>
  <si>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</si>
  <si>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</si>
  <si>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</si>
  <si>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</si>
  <si>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</si>
  <si>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</si>
  <si>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</si>
  <si>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</si>
  <si>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</si>
  <si>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</si>
  <si>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</si>
  <si>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</si>
  <si>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</si>
  <si>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</si>
  <si>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</si>
  <si>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</si>
  <si>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</si>
  <si>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</si>
  <si>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</si>
  <si>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</si>
  <si>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</si>
  <si>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</si>
  <si>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</si>
  <si>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</si>
  <si>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</si>
  <si>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</si>
  <si>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</si>
  <si>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</si>
  <si>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</si>
  <si>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</si>
  <si>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</si>
  <si>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</si>
  <si>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</si>
  <si>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</si>
  <si>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</si>
  <si>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</si>
  <si>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</si>
  <si>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</si>
  <si>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</si>
  <si>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</si>
  <si>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</si>
  <si>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</si>
  <si>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</si>
  <si>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</si>
  <si>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</si>
  <si>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</si>
  <si>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</si>
  <si>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</si>
  <si>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</si>
  <si>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</si>
  <si>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</si>
  <si>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</si>
  <si>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</si>
  <si>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</si>
  <si>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</si>
  <si>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</si>
  <si>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</si>
  <si>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</si>
  <si>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</si>
  <si>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</si>
  <si>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</si>
  <si>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</si>
  <si>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</si>
  <si>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</si>
  <si>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</si>
  <si>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</si>
  <si>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</si>
  <si>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</si>
  <si>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</si>
  <si>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</si>
  <si>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</si>
  <si>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</si>
  <si>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</si>
  <si>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</si>
  <si>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</si>
  <si>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</si>
  <si>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</si>
  <si>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</si>
  <si>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</si>
  <si>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</si>
  <si>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</si>
  <si>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</si>
  <si>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</si>
  <si>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</si>
  <si>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</si>
  <si>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</si>
  <si>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</si>
  <si>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</si>
  <si>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</si>
  <si>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</si>
  <si>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</si>
  <si>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</si>
  <si>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</si>
  <si>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</si>
  <si>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</si>
  <si>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</si>
  <si>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</si>
  <si>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</si>
  <si>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</si>
  <si>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</si>
  <si>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</si>
  <si>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</si>
  <si>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</si>
  <si>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</si>
  <si>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</si>
  <si>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</si>
  <si>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</si>
  <si>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</si>
  <si>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</si>
  <si>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</si>
  <si>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</si>
  <si>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</si>
  <si>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</si>
  <si>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</si>
  <si>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</si>
  <si>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</si>
  <si>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</si>
  <si>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</si>
  <si>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</si>
  <si>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</si>
  <si>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</si>
  <si>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</si>
  <si>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</si>
  <si>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</si>
  <si>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</si>
  <si>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</si>
  <si>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</si>
  <si>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</si>
  <si>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</si>
  <si>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</si>
  <si>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</si>
  <si>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</si>
  <si>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</si>
  <si>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</si>
  <si>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</si>
  <si>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</si>
  <si>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</si>
  <si>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</si>
  <si>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</si>
  <si>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</si>
  <si>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</si>
  <si>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</si>
  <si>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</si>
  <si>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</si>
  <si>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</si>
  <si>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</si>
  <si>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</si>
  <si>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</si>
  <si>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</si>
  <si>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</si>
  <si>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</si>
  <si>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</si>
  <si>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</si>
  <si>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</si>
  <si>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</si>
  <si>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</si>
  <si>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</si>
  <si>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</si>
  <si>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</si>
  <si>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</si>
  <si>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</si>
  <si>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</si>
  <si>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</si>
  <si>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</si>
  <si>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</si>
  <si>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</si>
  <si>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</si>
  <si>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</si>
  <si>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</si>
  <si>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</si>
  <si>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</si>
  <si>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</si>
  <si>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</si>
  <si>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</si>
  <si>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</si>
  <si>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</si>
  <si>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</si>
  <si>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</si>
  <si>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</si>
  <si>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</si>
  <si>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</si>
  <si>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</si>
  <si>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</si>
  <si>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</si>
  <si>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</si>
  <si>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</si>
  <si>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</si>
  <si>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</si>
  <si>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</si>
  <si>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</si>
  <si>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</si>
  <si>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</si>
  <si>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</si>
  <si>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</si>
  <si>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</si>
  <si>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</si>
  <si>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</si>
  <si>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</si>
  <si>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</si>
  <si>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</si>
  <si>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</si>
  <si>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</si>
  <si>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</si>
  <si>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</si>
  <si>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</si>
  <si>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</si>
  <si>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</si>
  <si>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</si>
  <si>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</si>
  <si>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</si>
  <si>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</si>
  <si>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</si>
  <si>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</si>
  <si>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</si>
  <si>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</si>
  <si>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</si>
  <si>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</si>
  <si>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</si>
  <si>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</si>
  <si>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</si>
  <si>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</si>
  <si>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</si>
  <si>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</si>
  <si>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</si>
  <si>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</si>
  <si>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</si>
  <si>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</si>
  <si>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</si>
  <si>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</si>
  <si>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</si>
  <si>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</si>
  <si>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</si>
  <si>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</si>
  <si>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</si>
  <si>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</si>
  <si>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</si>
  <si>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</si>
  <si>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</si>
  <si>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</si>
  <si>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</si>
  <si>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</si>
  <si>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</si>
  <si>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</si>
  <si>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</si>
  <si>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</si>
  <si>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</si>
  <si>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</si>
  <si>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</si>
  <si>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</si>
  <si>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</si>
  <si>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</si>
  <si>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</si>
  <si>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</si>
  <si>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</si>
  <si>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</si>
  <si>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</si>
  <si>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</si>
  <si>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</si>
  <si>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</si>
  <si>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</si>
  <si>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</si>
  <si>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</si>
  <si>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</si>
  <si>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</si>
  <si>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</si>
  <si>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</si>
  <si>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</si>
  <si>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</si>
  <si>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</si>
  <si>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</si>
  <si>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</si>
  <si>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</si>
  <si>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</si>
  <si>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</si>
  <si>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</si>
  <si>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</si>
  <si>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</si>
  <si>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</si>
  <si>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</si>
  <si>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</si>
  <si>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</si>
  <si>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</si>
  <si>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</si>
  <si>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</si>
  <si>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</si>
  <si>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</si>
  <si>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</si>
  <si>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</si>
  <si>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</si>
  <si>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</si>
  <si>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</si>
  <si>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</si>
  <si>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</si>
  <si>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</si>
  <si>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</si>
  <si>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</si>
  <si>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</si>
  <si>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</si>
  <si>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</si>
  <si>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</si>
  <si>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</si>
  <si>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</si>
  <si>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</si>
  <si>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</si>
  <si>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</si>
  <si>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</si>
  <si>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</si>
  <si>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</si>
  <si>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</si>
  <si>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</si>
  <si>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</si>
  <si>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</si>
  <si>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</si>
  <si>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</si>
  <si>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</si>
  <si>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</si>
  <si>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</si>
  <si>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</si>
  <si>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</si>
  <si>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</si>
  <si>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</si>
  <si>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</si>
  <si>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</si>
  <si>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</si>
  <si>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</si>
  <si>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</si>
  <si>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</si>
  <si>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</si>
  <si>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</si>
  <si>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</si>
  <si>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</si>
  <si>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</si>
  <si>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</si>
  <si>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</si>
  <si>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</si>
  <si>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</si>
  <si>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</si>
  <si>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</si>
  <si>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</si>
  <si>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</si>
  <si>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</si>
  <si>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</si>
  <si>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</si>
  <si>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</si>
  <si>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</si>
  <si>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</si>
  <si>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</si>
  <si>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</si>
  <si>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</si>
  <si>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</si>
  <si>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</si>
  <si>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</si>
  <si>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</si>
  <si>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</si>
  <si>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</si>
  <si>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</si>
  <si>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</si>
  <si>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</si>
  <si>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</si>
  <si>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</si>
  <si>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</si>
  <si>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</si>
  <si>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</si>
  <si>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</si>
  <si>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</si>
  <si>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</si>
  <si>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</si>
  <si>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</si>
  <si>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</si>
  <si>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</si>
  <si>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</si>
  <si>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</si>
  <si>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</si>
  <si>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</si>
  <si>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</si>
  <si>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</si>
  <si>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</si>
  <si>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</si>
  <si>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</si>
  <si>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</si>
  <si>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</si>
  <si>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</si>
  <si>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</si>
  <si>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</si>
  <si>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</si>
  <si>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</si>
  <si>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</si>
  <si>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</si>
  <si>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</si>
  <si>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</si>
  <si>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</si>
  <si>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</si>
  <si>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</si>
  <si>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</si>
  <si>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</si>
  <si>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</si>
  <si>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</si>
  <si>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</si>
  <si>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</si>
  <si>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</si>
  <si>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</si>
  <si>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</si>
  <si>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</si>
  <si>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</si>
  <si>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</si>
  <si>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</si>
  <si>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</si>
  <si>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</si>
  <si>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</si>
  <si>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</si>
  <si>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</si>
  <si>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</si>
  <si>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</si>
  <si>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</si>
  <si>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</si>
  <si>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</si>
  <si>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</si>
  <si>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</si>
  <si>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</si>
  <si>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</si>
  <si>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</si>
  <si>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</si>
  <si>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</si>
  <si>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</si>
  <si>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</si>
  <si>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</si>
  <si>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</si>
  <si>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</si>
  <si>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</si>
  <si>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</si>
  <si>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</si>
  <si>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</si>
  <si>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</si>
  <si>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</si>
  <si>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</si>
  <si>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</si>
  <si>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</si>
  <si>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</si>
  <si>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</si>
  <si>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</si>
  <si>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</si>
  <si>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</si>
  <si>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</si>
  <si>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</si>
  <si>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</si>
  <si>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</si>
  <si>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</si>
  <si>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</si>
  <si>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</si>
  <si>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</si>
  <si>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</si>
  <si>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</si>
  <si>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</si>
  <si>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</si>
  <si>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</si>
  <si>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</si>
  <si>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</si>
  <si>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</si>
  <si>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</si>
  <si>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</si>
  <si>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</si>
  <si>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</si>
  <si>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</si>
  <si>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</si>
  <si>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</si>
  <si>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</si>
  <si>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</si>
  <si>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</si>
  <si>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</si>
  <si>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</si>
  <si>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</si>
  <si>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</si>
  <si>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</si>
  <si>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</si>
  <si>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</si>
  <si>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</si>
  <si>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</si>
  <si>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</si>
  <si>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</si>
  <si>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</si>
  <si>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</si>
  <si>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</si>
  <si>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</si>
  <si>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</si>
  <si>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</si>
  <si>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</si>
  <si>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</si>
  <si>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</si>
  <si>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</si>
  <si>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</si>
  <si>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</si>
  <si>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</si>
  <si>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</si>
  <si>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</si>
  <si>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</si>
  <si>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</si>
  <si>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</si>
  <si>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</si>
  <si>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</si>
  <si>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</si>
  <si>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</si>
  <si>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</si>
  <si>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</si>
  <si>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</si>
  <si>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</si>
  <si>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</si>
  <si>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</si>
  <si>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</si>
  <si>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</si>
  <si>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</si>
  <si>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</si>
  <si>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</si>
  <si>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</si>
  <si>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</si>
  <si>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</si>
  <si>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</si>
  <si>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</si>
  <si>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</si>
  <si>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</si>
  <si>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</si>
  <si>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</si>
  <si>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</si>
  <si>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</si>
  <si>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</si>
  <si>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</si>
  <si>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</si>
  <si>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</si>
  <si>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</si>
  <si>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</si>
  <si>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</si>
  <si>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</si>
  <si>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</si>
  <si>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</si>
  <si>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</si>
  <si>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</si>
  <si>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</si>
  <si>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</si>
  <si>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</si>
  <si>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</si>
  <si>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</si>
  <si>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</si>
  <si>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</si>
  <si>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</si>
  <si>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</si>
  <si>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</si>
  <si>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</si>
  <si>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</si>
  <si>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</si>
  <si>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</si>
  <si>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</si>
  <si>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</si>
  <si>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</si>
  <si>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</si>
  <si>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</si>
  <si>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</si>
  <si>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</si>
  <si>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</si>
  <si>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</si>
  <si>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</si>
  <si>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</si>
  <si>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</si>
  <si>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</si>
  <si>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</si>
  <si>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</si>
  <si>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</si>
  <si>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</si>
  <si>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</si>
  <si>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</si>
  <si>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</si>
  <si>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</si>
  <si>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</si>
  <si>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</si>
  <si>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</si>
  <si>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</si>
  <si>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</si>
  <si>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</si>
  <si>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</si>
  <si>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</si>
  <si>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</si>
  <si>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</si>
  <si>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</si>
  <si>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</si>
  <si>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</si>
  <si>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</si>
  <si>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</si>
  <si>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</si>
  <si>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</si>
  <si>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</si>
  <si>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</si>
  <si>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</si>
  <si>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</si>
  <si>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</si>
  <si>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</si>
  <si>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</si>
  <si>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</si>
  <si>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</si>
  <si>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</si>
  <si>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</si>
  <si>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</si>
  <si>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</si>
  <si>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</si>
  <si>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</si>
  <si>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</si>
  <si>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</si>
  <si>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</si>
  <si>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</si>
  <si>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</si>
  <si>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</si>
  <si>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</si>
  <si>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</si>
  <si>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</si>
  <si>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</si>
  <si>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</si>
  <si>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</si>
  <si>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</si>
  <si>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</si>
  <si>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</si>
  <si>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</si>
  <si>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</si>
  <si>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</si>
  <si>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</si>
  <si>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</si>
  <si>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</si>
  <si>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</si>
  <si>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</si>
  <si>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</si>
  <si>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</si>
  <si>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</si>
  <si>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</si>
  <si>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</si>
  <si>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</si>
  <si>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</si>
  <si>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</si>
  <si>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</si>
  <si>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</si>
  <si>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</si>
  <si>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</si>
  <si>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</si>
  <si>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</si>
  <si>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</si>
  <si>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</si>
  <si>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</si>
  <si>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</si>
  <si>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</si>
  <si>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</si>
  <si>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</si>
  <si>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</si>
  <si>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</si>
  <si>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</si>
  <si>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</si>
  <si>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</si>
  <si>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</si>
  <si>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</si>
  <si>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</si>
  <si>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</si>
  <si>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</si>
  <si>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</si>
  <si>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</si>
  <si>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</si>
  <si>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</si>
  <si>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</si>
  <si>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</si>
  <si>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</si>
  <si>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</si>
  <si>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</si>
  <si>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</si>
  <si>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</si>
  <si>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</si>
  <si>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</si>
  <si>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</si>
  <si>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</si>
  <si>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</si>
  <si>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</si>
  <si>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</si>
  <si>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</si>
  <si>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</si>
  <si>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</si>
  <si>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</si>
  <si>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</si>
  <si>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</si>
  <si>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</si>
  <si>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</si>
  <si>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</si>
  <si>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</si>
  <si>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</si>
  <si>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</si>
  <si>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</si>
  <si>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</si>
  <si>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</si>
  <si>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</si>
  <si>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</si>
  <si>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</si>
  <si>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</si>
  <si>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</si>
  <si>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</si>
  <si>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</si>
  <si>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</si>
  <si>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</si>
  <si>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</si>
  <si>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</si>
  <si>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</si>
  <si>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</si>
  <si>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</si>
  <si>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</si>
  <si>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</si>
  <si>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</si>
  <si>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</si>
  <si>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</si>
  <si>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</si>
  <si>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</si>
  <si>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</si>
  <si>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</si>
  <si>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</si>
  <si>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</si>
  <si>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</si>
  <si>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</si>
  <si>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</si>
  <si>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</si>
  <si>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</si>
  <si>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</si>
  <si>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</si>
  <si>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</si>
  <si>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</si>
  <si>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</si>
  <si>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</si>
  <si>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</si>
  <si>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</si>
  <si>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</si>
  <si>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</si>
  <si>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</si>
  <si>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</si>
  <si>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</si>
  <si>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</si>
  <si>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</si>
  <si>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</si>
  <si>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</si>
  <si>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</si>
  <si>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</si>
  <si>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</si>
  <si>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</si>
  <si>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</si>
  <si>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</si>
  <si>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</si>
  <si>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</si>
  <si>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</si>
  <si>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</si>
  <si>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</si>
  <si>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</si>
  <si>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</si>
  <si>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</si>
  <si>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</si>
  <si>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</si>
  <si>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</si>
  <si>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</si>
  <si>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</si>
  <si>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</si>
  <si>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</si>
  <si>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</si>
  <si>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</si>
  <si>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</si>
  <si>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</si>
  <si>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</si>
  <si>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</si>
  <si>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</si>
  <si>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</si>
  <si>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</si>
  <si>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</si>
  <si>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</si>
  <si>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</si>
  <si>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</si>
  <si>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</si>
  <si>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</si>
  <si>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</si>
  <si>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</si>
  <si>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</si>
  <si>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</si>
  <si>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</si>
  <si>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</si>
  <si>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</si>
  <si>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</si>
  <si>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</si>
  <si>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</si>
  <si>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</si>
  <si>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</si>
  <si>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</si>
  <si>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</si>
  <si>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</si>
  <si>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</si>
  <si>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</si>
  <si>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</si>
  <si>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</si>
  <si>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</si>
  <si>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</si>
  <si>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</si>
  <si>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</si>
  <si>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</si>
  <si>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</si>
  <si>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</si>
  <si>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</si>
  <si>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</si>
  <si>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</si>
  <si>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</si>
  <si>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</si>
  <si>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</si>
  <si>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</si>
  <si>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</si>
  <si>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</si>
  <si>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</si>
  <si>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</si>
  <si>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</si>
  <si>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</si>
  <si>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</si>
  <si>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</si>
  <si>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</si>
  <si>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</si>
  <si>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</si>
  <si>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</si>
  <si>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</si>
  <si>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</si>
  <si>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</si>
  <si>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</si>
  <si>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</si>
  <si>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</si>
  <si>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</si>
  <si>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</si>
  <si>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</si>
  <si>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</si>
  <si>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</si>
  <si>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</si>
  <si>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</si>
  <si>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</si>
  <si>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</si>
  <si>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</si>
  <si>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</si>
  <si>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</si>
  <si>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</si>
  <si>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</si>
  <si>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</si>
  <si>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</si>
  <si>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</si>
  <si>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</si>
  <si>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</si>
  <si>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</si>
  <si>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</si>
  <si>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</si>
  <si>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</si>
  <si>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</si>
  <si>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</si>
  <si>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</si>
  <si>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</si>
  <si>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</si>
  <si>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</si>
  <si>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</si>
  <si>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</si>
  <si>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</si>
  <si>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</si>
  <si>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</si>
  <si>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</si>
  <si>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</si>
  <si>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</si>
  <si>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</si>
  <si>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</si>
  <si>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</si>
  <si>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</si>
  <si>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</si>
  <si>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</si>
  <si>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</si>
  <si>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</si>
  <si>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</si>
  <si>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</si>
  <si>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</si>
  <si>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</si>
  <si>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</si>
  <si>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</si>
  <si>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</si>
  <si>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</si>
  <si>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</si>
  <si>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</si>
  <si>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</si>
  <si>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</si>
  <si>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</si>
  <si>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</si>
  <si>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</si>
  <si>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</si>
  <si>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</si>
  <si>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</si>
  <si>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</si>
  <si>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</si>
  <si>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</si>
  <si>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</si>
  <si>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</si>
  <si>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</si>
  <si>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</si>
  <si>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</si>
  <si>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</si>
  <si>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</si>
  <si>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</si>
  <si>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</si>
  <si>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</si>
  <si>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</si>
  <si>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</si>
  <si>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</si>
  <si>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</si>
  <si>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</si>
  <si>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</si>
  <si>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</si>
  <si>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</si>
  <si>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</si>
  <si>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</si>
  <si>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</si>
  <si>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</si>
  <si>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</si>
  <si>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</si>
  <si>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</si>
  <si>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</si>
  <si>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</si>
  <si>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</si>
  <si>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</si>
  <si>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</si>
  <si>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</si>
  <si>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</si>
  <si>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</si>
  <si>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</si>
  <si>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</si>
  <si>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</si>
  <si>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</si>
  <si>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</si>
  <si>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</si>
  <si>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</si>
  <si>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</si>
  <si>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</si>
  <si>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</si>
  <si>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</si>
  <si>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</si>
  <si>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</si>
  <si>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</si>
  <si>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</si>
  <si>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</si>
  <si>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</si>
  <si>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</si>
  <si>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</si>
  <si>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</si>
  <si>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</si>
  <si>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</si>
  <si>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</si>
  <si>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</si>
  <si>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</si>
  <si>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</si>
  <si>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</si>
  <si>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</si>
  <si>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</si>
  <si>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</si>
  <si>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</si>
  <si>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</si>
  <si>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</si>
  <si>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</si>
  <si>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</si>
  <si>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</si>
  <si>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</si>
  <si>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</si>
  <si>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</si>
  <si>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</si>
  <si>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</si>
  <si>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</si>
  <si>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</si>
  <si>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</si>
  <si>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</si>
  <si>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</si>
  <si>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</si>
  <si>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</si>
  <si>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</si>
  <si>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</si>
  <si>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</si>
  <si>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</si>
  <si>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</si>
  <si>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</si>
  <si>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</si>
  <si>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</si>
  <si>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</si>
  <si>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</si>
  <si>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</si>
  <si>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</si>
  <si>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</si>
  <si>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</si>
  <si>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</si>
  <si>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</si>
  <si>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</si>
  <si>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</si>
  <si>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</si>
  <si>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</si>
  <si>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</si>
  <si>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</si>
  <si>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</si>
  <si>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</si>
  <si>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</si>
  <si>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</si>
  <si>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</si>
  <si>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</si>
  <si>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</si>
  <si>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</si>
  <si>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</si>
  <si>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</si>
  <si>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</si>
  <si>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</si>
  <si>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</si>
  <si>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</si>
  <si>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</si>
  <si>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</si>
  <si>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</si>
  <si>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</si>
  <si>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</si>
  <si>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</si>
  <si>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</si>
  <si>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</si>
  <si>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</si>
  <si>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</si>
  <si>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</si>
  <si>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</si>
  <si>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</si>
  <si>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</si>
  <si>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</si>
  <si>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</si>
  <si>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</si>
  <si>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</si>
  <si>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</si>
  <si>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</si>
  <si>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</si>
  <si>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</si>
  <si>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</si>
  <si>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</si>
  <si>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</si>
  <si>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</si>
  <si>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</si>
  <si>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</si>
  <si>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</si>
  <si>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</si>
  <si>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</si>
  <si>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</si>
  <si>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</si>
  <si>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</si>
  <si>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</si>
  <si>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</si>
  <si>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</si>
  <si>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</si>
  <si>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</si>
  <si>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</si>
  <si>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</si>
  <si>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</si>
  <si>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</si>
  <si>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</si>
  <si>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</si>
  <si>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</si>
  <si>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</si>
  <si>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</si>
  <si>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</si>
  <si>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</si>
  <si>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</si>
  <si>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</si>
  <si>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</si>
  <si>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</si>
  <si>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</si>
  <si>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</si>
  <si>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</si>
  <si>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</si>
  <si>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</si>
  <si>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</si>
  <si>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</si>
  <si>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</si>
  <si>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</si>
  <si>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</si>
  <si>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</si>
  <si>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</si>
  <si>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</si>
  <si>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</si>
  <si>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</si>
  <si>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</si>
  <si>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</si>
  <si>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</si>
  <si>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</si>
  <si>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</si>
  <si>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</si>
  <si>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</si>
  <si>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</si>
  <si>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</si>
  <si>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</si>
  <si>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</si>
  <si>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</si>
  <si>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</si>
  <si>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</si>
  <si>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</si>
  <si>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</si>
  <si>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</si>
  <si>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</si>
  <si>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</si>
  <si>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</si>
  <si>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</si>
  <si>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</si>
  <si>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</si>
  <si>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</si>
  <si>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</si>
  <si>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</si>
  <si>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</si>
  <si>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</si>
  <si>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</si>
  <si>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</si>
  <si>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</si>
  <si>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</si>
  <si>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</si>
  <si>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</si>
  <si>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</si>
  <si>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</si>
  <si>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</si>
  <si>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</si>
  <si>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</si>
  <si>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</si>
  <si>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</si>
  <si>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</si>
  <si>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</si>
  <si>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</si>
  <si>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</si>
  <si>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</si>
  <si>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</si>
  <si>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</si>
  <si>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</si>
  <si>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</si>
  <si>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</si>
  <si>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</si>
  <si>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</si>
  <si>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</si>
  <si>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</si>
  <si>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</si>
  <si>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</si>
  <si>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</si>
  <si>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</si>
  <si>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</si>
  <si>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</si>
  <si>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</si>
  <si>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</si>
  <si>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</si>
  <si>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</si>
  <si>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</si>
  <si>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</si>
  <si>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</si>
  <si>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</si>
  <si>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</si>
  <si>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</si>
  <si>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</si>
  <si>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</si>
  <si>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</si>
  <si>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</si>
  <si>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</si>
  <si>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</si>
  <si>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</si>
  <si>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</si>
  <si>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</si>
  <si>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</si>
  <si>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</si>
  <si>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</si>
  <si>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</si>
  <si>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</si>
  <si>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</si>
  <si>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</si>
  <si>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</si>
  <si>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</si>
  <si>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</si>
  <si>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</si>
  <si>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</si>
  <si>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</si>
  <si>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</si>
  <si>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</si>
  <si>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</si>
  <si>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</si>
  <si>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</si>
  <si>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</si>
  <si>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</si>
  <si>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</si>
  <si>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</si>
  <si>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</si>
  <si>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</si>
  <si>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</si>
  <si>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</si>
  <si>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</si>
  <si>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</si>
  <si>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</si>
  <si>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</si>
  <si>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</si>
  <si>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</si>
  <si>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</si>
  <si>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</si>
  <si>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</si>
  <si>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</si>
  <si>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</si>
  <si>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</si>
  <si>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</si>
  <si>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</si>
  <si>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</si>
  <si>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</si>
  <si>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</si>
  <si>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</si>
  <si>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</si>
  <si>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</si>
  <si>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</si>
  <si>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</si>
  <si>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</si>
  <si>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</si>
  <si>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</si>
  <si>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</si>
  <si>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</si>
  <si>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</si>
  <si>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</si>
  <si>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</si>
  <si>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</si>
  <si>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</si>
  <si>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</si>
  <si>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</si>
  <si>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</si>
  <si>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</si>
  <si>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</si>
  <si>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</si>
  <si>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</si>
  <si>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</si>
  <si>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</si>
  <si>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</si>
  <si>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</si>
  <si>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</si>
  <si>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</si>
  <si>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</si>
  <si>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</si>
  <si>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</si>
  <si>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</si>
  <si>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</si>
  <si>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</si>
  <si>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</si>
  <si>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</si>
  <si>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</si>
  <si>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</si>
  <si>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</si>
  <si>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</si>
  <si>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</si>
  <si>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</si>
  <si>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</si>
  <si>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</si>
  <si>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</si>
  <si>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</si>
  <si>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</si>
  <si>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</si>
  <si>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</si>
  <si>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</si>
  <si>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</si>
  <si>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</si>
  <si>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</si>
  <si>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</si>
  <si>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</si>
  <si>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</si>
  <si>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</si>
  <si>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</si>
  <si>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</si>
  <si>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</si>
  <si>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</si>
  <si>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</si>
  <si>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</si>
  <si>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</si>
  <si>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</si>
  <si>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</si>
  <si>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</si>
  <si>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</si>
  <si>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</si>
  <si>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</si>
  <si>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</si>
  <si>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</si>
  <si>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</si>
  <si>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</si>
  <si>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</si>
  <si>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</si>
  <si>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</si>
  <si>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</si>
  <si>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</si>
  <si>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</si>
  <si>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</si>
  <si>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</si>
  <si>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</si>
  <si>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</si>
  <si>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</si>
  <si>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</si>
  <si>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</si>
  <si>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</si>
  <si>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</si>
  <si>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</si>
  <si>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</si>
  <si>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</si>
  <si>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</si>
  <si>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</si>
  <si>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</si>
  <si>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</si>
  <si>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</si>
  <si>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</si>
  <si>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</si>
  <si>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</si>
  <si>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</si>
  <si>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</si>
  <si>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</si>
  <si>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</si>
  <si>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</si>
  <si>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</si>
  <si>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</si>
  <si>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</si>
  <si>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</si>
  <si>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</si>
  <si>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</si>
  <si>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</si>
  <si>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</si>
  <si>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</si>
  <si>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</si>
  <si>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</si>
  <si>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</si>
  <si>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</si>
  <si>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</si>
  <si>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</si>
  <si>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</si>
  <si>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</si>
  <si>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</si>
  <si>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</si>
  <si>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</si>
  <si>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</si>
  <si>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</si>
  <si>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</si>
  <si>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</si>
  <si>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</si>
  <si>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</si>
  <si>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</si>
  <si>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</si>
  <si>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</si>
  <si>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</si>
  <si>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</si>
  <si>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</si>
  <si>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</si>
  <si>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</si>
  <si>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</si>
  <si>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</si>
  <si>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</si>
  <si>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</si>
  <si>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</si>
  <si>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</si>
  <si>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</si>
  <si>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</si>
  <si>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</si>
  <si>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</si>
  <si>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</si>
  <si>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</si>
  <si>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</si>
  <si>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</si>
  <si>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</si>
  <si>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</si>
  <si>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</si>
  <si>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</si>
  <si>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</si>
  <si>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</si>
  <si>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</si>
  <si>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</si>
  <si>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</si>
  <si>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</si>
  <si>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</si>
  <si>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</si>
  <si>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</si>
  <si>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</si>
  <si>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</si>
  <si>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</si>
  <si>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</si>
  <si>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</si>
  <si>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</si>
  <si>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</si>
  <si>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</si>
  <si>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</si>
  <si>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</si>
  <si>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</si>
  <si>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</si>
  <si>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</si>
  <si>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</si>
  <si>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</si>
  <si>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</si>
  <si>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</si>
  <si>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</si>
  <si>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</si>
  <si>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</si>
  <si>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</si>
  <si>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</si>
  <si>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</si>
  <si>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</si>
  <si>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</si>
  <si>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</si>
  <si>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</si>
  <si>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</si>
  <si>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</si>
  <si>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</si>
  <si>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</si>
  <si>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</si>
  <si>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</si>
  <si>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</si>
  <si>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</si>
  <si>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</si>
  <si>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</si>
  <si>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</si>
  <si>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</si>
  <si>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</si>
  <si>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</si>
  <si>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</si>
  <si>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</si>
  <si>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</si>
  <si>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</si>
  <si>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</si>
  <si>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</si>
  <si>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</si>
  <si>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</si>
  <si>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</si>
  <si>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</si>
  <si>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</si>
  <si>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</si>
  <si>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</si>
  <si>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</si>
  <si>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</si>
  <si>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</si>
  <si>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</si>
  <si>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</si>
  <si>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</si>
  <si>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</si>
  <si>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</si>
  <si>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</si>
  <si>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</si>
  <si>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</si>
  <si>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</si>
  <si>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</si>
  <si>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</si>
  <si>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</si>
  <si>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</si>
  <si>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</si>
  <si>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</si>
  <si>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</si>
  <si>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</si>
  <si>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</si>
  <si>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</si>
  <si>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</si>
  <si>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</si>
  <si>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</si>
  <si>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</si>
  <si>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</si>
  <si>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</si>
  <si>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</si>
  <si>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</si>
  <si>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</si>
  <si>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</si>
  <si>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</si>
  <si>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</si>
  <si>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</si>
  <si>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</si>
  <si>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</si>
  <si>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</si>
  <si>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</si>
  <si>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</si>
  <si>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</si>
  <si>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</si>
  <si>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</si>
  <si>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</si>
  <si>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</si>
  <si>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</si>
  <si>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</si>
  <si>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</si>
  <si>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</si>
  <si>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</si>
  <si>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</si>
  <si>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</si>
  <si>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</si>
  <si>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</si>
  <si>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</si>
  <si>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</si>
  <si>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</si>
  <si>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</si>
  <si>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</si>
  <si>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</si>
  <si>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</si>
  <si>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</si>
  <si>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</si>
  <si>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</si>
  <si>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</si>
  <si>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</si>
  <si>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</si>
  <si>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</si>
  <si>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</si>
  <si>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</si>
  <si>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</si>
  <si>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</si>
  <si>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</si>
  <si>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</si>
  <si>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</si>
  <si>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</si>
  <si>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</si>
  <si>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</si>
  <si>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</si>
  <si>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</si>
  <si>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</si>
  <si>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</si>
  <si>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</si>
  <si>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</si>
  <si>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</si>
  <si>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</si>
  <si>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</si>
  <si>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</si>
  <si>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</si>
  <si>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</si>
  <si>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</si>
  <si>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</si>
  <si>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</si>
  <si>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</si>
  <si>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</si>
  <si>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</si>
  <si>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</si>
  <si>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</si>
  <si>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</si>
  <si>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</si>
  <si>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</si>
  <si>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</si>
  <si>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</si>
  <si>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</si>
  <si>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</si>
  <si>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</si>
  <si>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</si>
  <si>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</si>
  <si>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</si>
  <si>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</si>
  <si>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</si>
  <si>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</si>
  <si>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</si>
  <si>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</si>
  <si>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</si>
  <si>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</si>
  <si>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</si>
  <si>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</si>
  <si>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</si>
  <si>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</si>
  <si>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</si>
  <si>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</si>
  <si>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</si>
  <si>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</si>
  <si>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</si>
  <si>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</si>
  <si>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</si>
  <si>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</si>
  <si>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</si>
  <si>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</si>
  <si>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</si>
  <si>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</si>
  <si>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</si>
  <si>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</si>
  <si>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</si>
  <si>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</si>
  <si>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</si>
  <si>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</si>
  <si>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</si>
  <si>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</si>
  <si>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</si>
  <si>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</si>
  <si>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</si>
  <si>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</si>
  <si>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</si>
  <si>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</si>
  <si>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</si>
  <si>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</si>
  <si>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</si>
  <si>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</si>
  <si>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</si>
  <si>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</si>
  <si>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</si>
  <si>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</si>
  <si>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</si>
  <si>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</si>
  <si>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</si>
  <si>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</si>
  <si>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</si>
  <si>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</si>
  <si>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</si>
  <si>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</si>
  <si>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</si>
  <si>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</si>
  <si>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</si>
  <si>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</si>
  <si>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</si>
  <si>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</si>
  <si>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</si>
  <si>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</si>
  <si>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</si>
  <si>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</si>
  <si>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</si>
  <si>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</si>
  <si>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</si>
  <si>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</si>
  <si>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</si>
  <si>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</si>
  <si>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</si>
  <si>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</si>
  <si>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</si>
  <si>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</si>
  <si>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</si>
  <si>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</si>
  <si>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</si>
  <si>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</si>
  <si>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</si>
  <si>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</si>
  <si>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</si>
  <si>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</si>
  <si>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</si>
  <si>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</si>
  <si>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</si>
  <si>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</si>
  <si>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</si>
  <si>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</si>
  <si>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</si>
  <si>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</si>
  <si>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</si>
  <si>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</si>
  <si>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</si>
  <si>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</si>
  <si>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</si>
  <si>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</si>
  <si>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</si>
  <si>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</si>
  <si>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</si>
  <si>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</si>
  <si>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</si>
  <si>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</si>
  <si>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</si>
  <si>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</si>
  <si>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</si>
  <si>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</si>
  <si>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</si>
  <si>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</si>
  <si>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</si>
  <si>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</si>
  <si>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</si>
  <si>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</si>
  <si>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</si>
  <si>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</si>
  <si>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</si>
  <si>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</si>
  <si>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</si>
  <si>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</si>
  <si>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</si>
  <si>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</si>
  <si>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</si>
  <si>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</si>
  <si>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</si>
  <si>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</si>
  <si>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</si>
  <si>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</si>
  <si>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</si>
  <si>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</si>
  <si>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</si>
  <si>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</si>
  <si>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</si>
  <si>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</si>
  <si>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</si>
  <si>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</si>
  <si>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</si>
  <si>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</si>
  <si>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</si>
  <si>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</si>
  <si>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</si>
  <si>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</si>
  <si>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</si>
  <si>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</si>
  <si>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</si>
  <si>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</si>
  <si>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</si>
  <si>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</si>
  <si>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</si>
  <si>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</si>
  <si>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</si>
  <si>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</si>
  <si>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</si>
  <si>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</si>
  <si>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</si>
  <si>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</si>
  <si>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</si>
  <si>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</si>
  <si>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</si>
  <si>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</si>
  <si>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</si>
  <si>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</si>
  <si>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</si>
  <si>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</si>
  <si>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</si>
  <si>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</si>
  <si>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</si>
  <si>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</si>
  <si>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</si>
  <si>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</si>
  <si>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</si>
  <si>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</si>
  <si>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</si>
  <si>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</si>
  <si>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</si>
  <si>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</si>
  <si>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</si>
  <si>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</si>
  <si>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</si>
  <si>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</si>
  <si>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</si>
  <si>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</si>
  <si>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</si>
  <si>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</si>
  <si>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</si>
  <si>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</si>
  <si>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</si>
  <si>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</si>
  <si>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</si>
  <si>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</si>
  <si>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</si>
  <si>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</si>
  <si>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</si>
  <si>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</si>
  <si>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</si>
  <si>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</si>
  <si>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</si>
  <si>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</si>
  <si>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</si>
  <si>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</si>
  <si>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</si>
  <si>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</si>
  <si>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</si>
  <si>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</si>
  <si>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</si>
  <si>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</si>
  <si>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</si>
  <si>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</si>
  <si>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</si>
  <si>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</si>
  <si>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</si>
  <si>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</si>
  <si>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</si>
  <si>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</si>
  <si>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</si>
  <si>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</si>
  <si>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</si>
  <si>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</si>
  <si>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</si>
  <si>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</si>
  <si>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</si>
  <si>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</si>
  <si>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</si>
  <si>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</si>
  <si>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</si>
  <si>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</si>
  <si>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</si>
  <si>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</si>
  <si>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</si>
  <si>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</si>
  <si>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</si>
  <si>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</si>
  <si>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</si>
  <si>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</si>
  <si>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</si>
  <si>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</si>
  <si>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</si>
  <si>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</si>
  <si>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</si>
  <si>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</si>
  <si>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</si>
  <si>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</si>
  <si>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</si>
  <si>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</si>
  <si>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</si>
  <si>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</si>
  <si>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</si>
  <si>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</si>
  <si>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</si>
  <si>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</si>
  <si>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</si>
  <si>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</si>
  <si>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</si>
  <si>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</si>
  <si>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</si>
  <si>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</si>
  <si>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</si>
  <si>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</si>
  <si>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</si>
  <si>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</si>
  <si>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</si>
  <si>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</si>
  <si>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</si>
  <si>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</si>
  <si>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</si>
  <si>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</si>
  <si>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</si>
  <si>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</si>
  <si>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</si>
  <si>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</si>
  <si>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</si>
  <si>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</si>
  <si>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</si>
  <si>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</si>
  <si>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</si>
  <si>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</si>
  <si>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</si>
  <si>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</si>
  <si>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</si>
  <si>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</si>
  <si>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</si>
  <si>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</si>
  <si>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</si>
  <si>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</si>
  <si>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</si>
  <si>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</si>
  <si>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</si>
  <si>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</si>
  <si>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</si>
  <si>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</si>
  <si>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</si>
  <si>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</si>
  <si>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</si>
  <si>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</si>
  <si>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</si>
  <si>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</si>
  <si>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</si>
  <si>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</si>
  <si>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</si>
  <si>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</si>
  <si>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</si>
  <si>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</si>
  <si>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</si>
  <si>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</si>
  <si>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</si>
  <si>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</si>
  <si>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</si>
  <si>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</si>
  <si>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</si>
  <si>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</si>
  <si>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</si>
  <si>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</si>
  <si>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</si>
  <si>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</si>
  <si>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</si>
  <si>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</si>
  <si>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</si>
  <si>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</si>
  <si>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</si>
  <si>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</si>
  <si>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</si>
  <si>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</si>
  <si>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</si>
  <si>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</si>
  <si>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</si>
  <si>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</si>
  <si>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</si>
  <si>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</si>
  <si>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</si>
  <si>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</si>
  <si>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</si>
  <si>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</si>
  <si>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</si>
  <si>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</si>
  <si>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</si>
  <si>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</si>
  <si>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</si>
  <si>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</si>
  <si>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</si>
  <si>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</si>
  <si>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</si>
  <si>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</si>
  <si>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</si>
  <si>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</si>
  <si>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</si>
  <si>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</si>
  <si>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</si>
  <si>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</si>
  <si>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</si>
  <si>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</si>
  <si>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</si>
  <si>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</si>
  <si>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</si>
  <si>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</si>
  <si>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</si>
  <si>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</si>
  <si>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</si>
  <si>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</si>
  <si>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</si>
  <si>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</si>
  <si>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</si>
  <si>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</si>
  <si>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</si>
  <si>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</si>
  <si>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</si>
  <si>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</si>
  <si>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</si>
  <si>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</si>
  <si>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</si>
  <si>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</si>
  <si>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</si>
  <si>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</si>
  <si>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</si>
  <si>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</si>
  <si>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</si>
  <si>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</si>
  <si>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</si>
  <si>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</si>
  <si>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</si>
  <si>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</si>
  <si>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</si>
  <si>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</si>
  <si>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</si>
  <si>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</si>
  <si>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</si>
  <si>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</si>
  <si>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</si>
  <si>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</si>
  <si>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</si>
  <si>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</si>
  <si>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</si>
  <si>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</si>
  <si>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</si>
  <si>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</si>
  <si>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</si>
  <si>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</si>
  <si>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</si>
  <si>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</si>
  <si>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</si>
  <si>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</si>
  <si>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</si>
  <si>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</si>
  <si>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</si>
  <si>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</si>
  <si>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</si>
  <si>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</si>
  <si>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</si>
  <si>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</si>
  <si>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</si>
  <si>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</si>
  <si>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</si>
  <si>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</si>
  <si>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</si>
  <si>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</si>
  <si>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</si>
  <si>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</si>
  <si>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</si>
  <si>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</si>
  <si>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</si>
  <si>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</si>
  <si>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</si>
  <si>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</si>
  <si>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</si>
  <si>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</si>
  <si>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</si>
  <si>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</si>
  <si>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</si>
  <si>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</si>
  <si>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</si>
  <si>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</si>
  <si>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</si>
  <si>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</si>
  <si>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</si>
  <si>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</si>
  <si>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</si>
  <si>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</si>
  <si>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</si>
  <si>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</si>
  <si>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</si>
  <si>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</si>
  <si>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</si>
  <si>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</si>
  <si>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</si>
  <si>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</si>
  <si>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</si>
  <si>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</si>
  <si>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</si>
  <si>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</si>
  <si>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</si>
  <si>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</si>
  <si>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</si>
  <si>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</si>
  <si>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</si>
  <si>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</si>
  <si>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</si>
  <si>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</si>
  <si>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</si>
  <si>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</si>
  <si>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</si>
  <si>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</si>
  <si>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</si>
  <si>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</si>
  <si>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</si>
  <si>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</si>
  <si>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</si>
  <si>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</si>
  <si>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</si>
  <si>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</si>
  <si>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</si>
  <si>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</si>
  <si>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</si>
  <si>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</si>
  <si>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</si>
  <si>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</si>
  <si>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</si>
  <si>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</si>
  <si>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</si>
  <si>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</si>
  <si>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</si>
  <si>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</si>
  <si>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</si>
  <si>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</si>
  <si>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</si>
  <si>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</si>
  <si>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</si>
  <si>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</si>
  <si>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</si>
  <si>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</si>
  <si>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</si>
  <si>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</si>
  <si>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</si>
  <si>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</si>
  <si>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</si>
  <si>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</si>
  <si>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</si>
  <si>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</si>
  <si>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</si>
  <si>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</si>
  <si>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</si>
  <si>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</si>
  <si>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</si>
  <si>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</si>
  <si>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</si>
  <si>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</si>
  <si>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</si>
  <si>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</si>
  <si>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</si>
  <si>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</si>
  <si>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</si>
  <si>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</si>
  <si>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</si>
  <si>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</si>
  <si>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</si>
  <si>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</si>
  <si>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</si>
  <si>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</si>
  <si>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</si>
  <si>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</si>
  <si>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</si>
  <si>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</si>
  <si>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</si>
  <si>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</si>
  <si>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</si>
  <si>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</si>
  <si>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</si>
  <si>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</si>
  <si>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</si>
  <si>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</si>
  <si>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</si>
  <si>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</si>
  <si>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</si>
  <si>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</si>
  <si>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</si>
  <si>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</si>
  <si>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</si>
  <si>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</si>
  <si>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</si>
  <si>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</si>
  <si>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</si>
  <si>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</si>
  <si>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</si>
  <si>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</si>
  <si>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</si>
  <si>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</si>
  <si>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</si>
  <si>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</si>
  <si>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</si>
  <si>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</si>
  <si>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</si>
  <si>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</si>
  <si>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</si>
  <si>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</si>
  <si>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</si>
  <si>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</si>
  <si>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</si>
  <si>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</si>
  <si>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</si>
  <si>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</si>
  <si>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</si>
  <si>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</si>
  <si>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</si>
  <si>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</si>
  <si>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</si>
  <si>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</si>
  <si>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</si>
  <si>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</si>
  <si>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</si>
  <si>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</si>
  <si>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</si>
  <si>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</si>
  <si>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</si>
  <si>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</si>
  <si>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</si>
  <si>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</si>
  <si>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</si>
  <si>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</si>
  <si>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</si>
  <si>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</si>
  <si>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</si>
  <si>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</si>
  <si>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</si>
  <si>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</si>
  <si>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</si>
  <si>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</si>
  <si>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</si>
  <si>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</si>
  <si>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</si>
  <si>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</si>
  <si>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</si>
  <si>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</si>
  <si>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</si>
  <si>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</si>
  <si>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</si>
  <si>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</si>
  <si>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</si>
  <si>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</si>
  <si>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</si>
  <si>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</si>
  <si>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</si>
  <si>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</si>
  <si>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</si>
  <si>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</si>
  <si>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</si>
  <si>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</si>
  <si>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</si>
  <si>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</si>
  <si>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</si>
  <si>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</si>
  <si>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</si>
  <si>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</si>
  <si>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</si>
  <si>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</si>
  <si>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</si>
  <si>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</si>
  <si>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</si>
  <si>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</si>
  <si>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</si>
  <si>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</si>
  <si>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</si>
  <si>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</si>
  <si>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</si>
  <si>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</si>
  <si>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</si>
  <si>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</si>
  <si>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</si>
  <si>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</si>
  <si>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</si>
  <si>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</si>
  <si>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</si>
  <si>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</si>
  <si>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</si>
  <si>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</si>
  <si>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</si>
  <si>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</si>
  <si>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</si>
  <si>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</si>
  <si>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</si>
  <si>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</si>
  <si>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</si>
  <si>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</si>
  <si>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</si>
  <si>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</si>
  <si>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</si>
  <si>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</si>
  <si>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</si>
  <si>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</si>
  <si>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</si>
  <si>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</si>
  <si>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</si>
  <si>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</si>
  <si>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</si>
  <si>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</si>
  <si>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</si>
  <si>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</si>
  <si>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</si>
  <si>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</si>
  <si>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</si>
  <si>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</si>
  <si>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</si>
  <si>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</si>
  <si>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</si>
  <si>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</si>
  <si>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</si>
  <si>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</si>
  <si>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</si>
  <si>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</si>
  <si>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</si>
  <si>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</si>
  <si>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</si>
  <si>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</si>
  <si>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</si>
  <si>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</si>
  <si>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</si>
  <si>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</si>
  <si>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</si>
  <si>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</si>
  <si>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</si>
  <si>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</si>
  <si>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</si>
  <si>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</si>
  <si>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</si>
  <si>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</si>
  <si>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</si>
  <si>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</si>
  <si>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</si>
  <si>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</si>
  <si>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</si>
  <si>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</si>
  <si>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</si>
  <si>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</si>
  <si>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</si>
  <si>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</si>
  <si>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</si>
  <si>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</si>
  <si>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</si>
  <si>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</si>
  <si>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</si>
  <si>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</si>
  <si>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</si>
  <si>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</si>
  <si>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</si>
  <si>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</si>
  <si>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</si>
  <si>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</si>
  <si>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</si>
  <si>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</si>
  <si>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</si>
  <si>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</si>
  <si>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</si>
  <si>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</si>
  <si>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</si>
  <si>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</si>
  <si>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</si>
  <si>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</si>
  <si>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</si>
  <si>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</si>
  <si>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</si>
  <si>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</si>
  <si>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</si>
  <si>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</si>
  <si>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</si>
  <si>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</si>
  <si>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</si>
  <si>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</si>
  <si>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</si>
  <si>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</si>
  <si>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</si>
  <si>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</si>
  <si>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</si>
  <si>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</si>
  <si>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</si>
  <si>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</si>
  <si>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</si>
  <si>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</si>
  <si>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</si>
  <si>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</si>
  <si>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</si>
  <si>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</si>
  <si>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</si>
  <si>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</si>
  <si>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</si>
  <si>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</si>
  <si>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</si>
  <si>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</si>
  <si>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</si>
  <si>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</si>
  <si>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</si>
  <si>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</si>
  <si>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</si>
  <si>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</si>
  <si>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</si>
  <si>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</si>
  <si>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</si>
  <si>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</si>
  <si>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</si>
  <si>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</si>
  <si>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</si>
  <si>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</si>
  <si>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</si>
  <si>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</si>
  <si>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</si>
  <si>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</si>
  <si>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</si>
  <si>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</si>
  <si>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</si>
  <si>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</si>
  <si>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</si>
  <si>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</si>
  <si>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</si>
  <si>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</si>
  <si>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</si>
  <si>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</si>
  <si>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</si>
  <si>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</si>
  <si>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</si>
  <si>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</si>
  <si>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</si>
  <si>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</si>
  <si>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</si>
  <si>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</si>
  <si>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</si>
  <si>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</si>
  <si>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</si>
  <si>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</si>
  <si>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</si>
  <si>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</si>
  <si>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</si>
  <si>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</si>
  <si>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</si>
  <si>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</si>
  <si>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</si>
  <si>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</si>
  <si>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</si>
  <si>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</si>
  <si>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</si>
  <si>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</si>
  <si>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</si>
  <si>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</si>
  <si>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</si>
  <si>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</si>
  <si>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</si>
  <si>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</si>
  <si>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</si>
  <si>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</si>
  <si>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</si>
  <si>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</si>
  <si>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</si>
  <si>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</si>
  <si>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</si>
  <si>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</si>
  <si>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</si>
  <si>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</si>
  <si>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</si>
  <si>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</si>
  <si>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</si>
  <si>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</si>
  <si>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</si>
  <si>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</si>
  <si>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</si>
  <si>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</si>
  <si>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</si>
  <si>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</si>
  <si>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</si>
  <si>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</si>
  <si>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</si>
  <si>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</si>
  <si>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</si>
  <si>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</si>
  <si>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</si>
  <si>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</si>
  <si>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</si>
  <si>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</si>
  <si>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</si>
  <si>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</si>
  <si>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</si>
  <si>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</si>
  <si>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</si>
  <si>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</si>
  <si>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</si>
  <si>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</si>
  <si>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</si>
  <si>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</si>
  <si>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</si>
  <si>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</si>
  <si>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</si>
  <si>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</si>
  <si>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</si>
  <si>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</si>
  <si>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</si>
  <si>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</si>
  <si>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</si>
  <si>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</si>
  <si>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</si>
  <si>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</si>
  <si>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</si>
  <si>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</si>
  <si>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</si>
  <si>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</si>
  <si>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</si>
  <si>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</si>
  <si>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</si>
  <si>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</si>
  <si>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</si>
  <si>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</si>
  <si>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</si>
  <si>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</si>
  <si>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</si>
  <si>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</si>
  <si>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</si>
  <si>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</si>
  <si>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</si>
  <si>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</si>
  <si>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</si>
  <si>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</si>
  <si>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</si>
  <si>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</si>
  <si>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</si>
  <si>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</si>
  <si>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</si>
  <si>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</si>
  <si>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</si>
  <si>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</si>
  <si>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</si>
  <si>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</si>
  <si>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</si>
  <si>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</si>
  <si>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</si>
  <si>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</si>
  <si>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</si>
  <si>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</si>
  <si>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</si>
  <si>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</si>
  <si>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</si>
  <si>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</si>
  <si>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</si>
  <si>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</si>
  <si>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</si>
  <si>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</si>
  <si>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</si>
  <si>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</si>
  <si>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</si>
  <si>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</si>
  <si>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</si>
  <si>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</si>
  <si>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</si>
  <si>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</si>
  <si>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</si>
  <si>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</si>
  <si>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</si>
  <si>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</si>
  <si>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</si>
  <si>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</si>
  <si>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</si>
  <si>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</si>
  <si>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</si>
  <si>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</si>
  <si>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</si>
  <si>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</si>
  <si>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</si>
  <si>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</si>
  <si>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</si>
  <si>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</si>
  <si>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</si>
  <si>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</si>
  <si>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</si>
  <si>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</si>
  <si>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</si>
  <si>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</si>
  <si>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</si>
  <si>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</si>
  <si>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</si>
  <si>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</si>
  <si>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</si>
  <si>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</si>
  <si>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</si>
  <si>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</si>
  <si>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</si>
  <si>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</si>
  <si>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</si>
  <si>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</si>
  <si>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</si>
  <si>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</si>
  <si>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</si>
  <si>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</si>
  <si>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</si>
  <si>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</si>
  <si>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</si>
  <si>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</si>
  <si>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</si>
  <si>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</si>
  <si>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</si>
  <si>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</si>
  <si>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</si>
  <si>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</si>
  <si>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</si>
  <si>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</si>
  <si>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</si>
  <si>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</si>
  <si>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</si>
  <si>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</si>
  <si>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</si>
  <si>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</si>
  <si>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</si>
  <si>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</si>
  <si>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</si>
  <si>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</si>
  <si>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</si>
  <si>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</si>
  <si>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</si>
  <si>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</si>
  <si>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</si>
  <si>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</si>
  <si>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</si>
  <si>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</si>
  <si>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</si>
  <si>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</si>
  <si>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</si>
  <si>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</si>
  <si>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</si>
  <si>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</si>
  <si>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</si>
  <si>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</si>
  <si>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</si>
  <si>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</si>
  <si>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</si>
  <si>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</si>
  <si>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</si>
  <si>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</si>
  <si>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</si>
  <si>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</si>
  <si>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</si>
  <si>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</si>
  <si>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</si>
  <si>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</si>
  <si>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</si>
  <si>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</si>
  <si>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</si>
  <si>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</si>
  <si>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</si>
  <si>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</si>
  <si>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</si>
  <si>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</si>
  <si>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</si>
  <si>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</si>
  <si>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</si>
  <si>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</si>
  <si>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</si>
  <si>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</si>
  <si>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</si>
  <si>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</si>
  <si>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</si>
  <si>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</si>
  <si>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</si>
  <si>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</si>
  <si>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</si>
  <si>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</si>
  <si>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</si>
  <si>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</si>
  <si>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</si>
  <si>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</si>
  <si>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</si>
  <si>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</si>
  <si>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</si>
  <si>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</si>
  <si>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</si>
  <si>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</si>
  <si>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</si>
  <si>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</si>
  <si>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</si>
  <si>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</si>
  <si>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</si>
  <si>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</si>
  <si>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</si>
  <si>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</si>
  <si>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</si>
  <si>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</si>
  <si>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</si>
  <si>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</si>
  <si>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</si>
  <si>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</si>
  <si>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</si>
  <si>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</si>
  <si>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</si>
  <si>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</si>
  <si>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</si>
  <si>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</si>
  <si>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</si>
  <si>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</si>
  <si>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</si>
  <si>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</si>
  <si>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</si>
  <si>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</si>
  <si>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</si>
  <si>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</si>
  <si>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</si>
  <si>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</si>
  <si>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</si>
  <si>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</si>
  <si>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</si>
  <si>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</si>
  <si>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</si>
  <si>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</si>
  <si>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</si>
  <si>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</si>
  <si>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</si>
  <si>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</si>
  <si>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</si>
  <si>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</si>
  <si>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</si>
  <si>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</si>
  <si>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</si>
  <si>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</si>
  <si>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</si>
  <si>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</si>
  <si>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</si>
  <si>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</si>
  <si>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</si>
  <si>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</si>
  <si>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</si>
  <si>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</si>
  <si>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</si>
  <si>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</si>
  <si>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</si>
  <si>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</si>
  <si>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</si>
  <si>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</si>
  <si>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</si>
  <si>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</si>
  <si>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</si>
  <si>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</si>
  <si>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</si>
  <si>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</si>
  <si>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</si>
  <si>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</si>
  <si>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</si>
  <si>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</si>
  <si>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</si>
  <si>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</si>
  <si>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</si>
  <si>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</si>
  <si>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</si>
  <si>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</si>
  <si>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</si>
  <si>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</si>
  <si>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</si>
  <si>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</si>
  <si>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</si>
  <si>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</si>
  <si>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</si>
  <si>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</si>
  <si>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</si>
  <si>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</si>
  <si>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</si>
  <si>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</si>
  <si>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</si>
  <si>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</si>
  <si>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</si>
  <si>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</si>
  <si>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</si>
  <si>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</si>
  <si>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</si>
  <si>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</si>
  <si>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</si>
  <si>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</si>
  <si>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</si>
  <si>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</si>
  <si>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</si>
  <si>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</si>
  <si>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</si>
  <si>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</si>
  <si>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</si>
  <si>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</si>
  <si>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</si>
  <si>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</si>
  <si>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</si>
  <si>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</si>
  <si>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</si>
  <si>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</si>
  <si>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</si>
  <si>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</si>
  <si>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</si>
  <si>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</si>
  <si>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</si>
  <si>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</si>
  <si>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</si>
  <si>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</si>
  <si>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</si>
  <si>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</si>
  <si>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</si>
  <si>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</si>
  <si>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</si>
  <si>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</si>
  <si>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</si>
  <si>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</si>
  <si>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</si>
  <si>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</si>
  <si>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</si>
  <si>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</si>
  <si>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</si>
  <si>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</si>
  <si>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</si>
  <si>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</si>
  <si>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</si>
  <si>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</si>
  <si>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</si>
  <si>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</si>
  <si>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</si>
  <si>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</si>
  <si>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</si>
  <si>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</si>
  <si>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</si>
  <si>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</si>
  <si>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</si>
  <si>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</si>
  <si>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</si>
  <si>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</si>
  <si>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</si>
  <si>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</si>
  <si>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</si>
  <si>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</si>
  <si>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</si>
  <si>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</si>
  <si>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</si>
  <si>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</si>
  <si>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</si>
  <si>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</si>
  <si>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</si>
  <si>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</si>
  <si>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</si>
  <si>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</si>
  <si>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</si>
  <si>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</si>
  <si>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</si>
  <si>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</si>
  <si>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</si>
  <si>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</si>
  <si>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</si>
  <si>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</si>
  <si>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</si>
  <si>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</si>
  <si>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</si>
  <si>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</si>
  <si>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</si>
  <si>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</si>
  <si>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</si>
  <si>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</si>
  <si>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</si>
  <si>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</si>
  <si>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</si>
  <si>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</si>
  <si>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</si>
  <si>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</si>
  <si>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</si>
  <si>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</si>
  <si>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</si>
  <si>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</si>
  <si>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</si>
  <si>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</si>
  <si>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</si>
  <si>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</si>
  <si>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</si>
  <si>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</si>
  <si>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</si>
  <si>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</si>
  <si>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</si>
  <si>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</si>
  <si>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</si>
  <si>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</si>
  <si>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</si>
  <si>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</si>
  <si>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</si>
  <si>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</si>
  <si>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</si>
  <si>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</si>
  <si>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</si>
  <si>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</si>
  <si>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</si>
  <si>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</si>
  <si>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</si>
  <si>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</si>
  <si>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</si>
  <si>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</si>
  <si>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</si>
  <si>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</si>
  <si>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</si>
  <si>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</si>
  <si>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</si>
  <si>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</si>
  <si>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</si>
  <si>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</si>
  <si>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</si>
  <si>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</si>
  <si>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</si>
  <si>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</si>
  <si>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</si>
  <si>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</si>
  <si>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</si>
  <si>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</si>
  <si>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</si>
  <si>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</si>
  <si>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</si>
  <si>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</si>
  <si>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</si>
  <si>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</si>
  <si>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</si>
  <si>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</si>
  <si>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</si>
  <si>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</si>
  <si>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</si>
  <si>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</si>
  <si>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</si>
  <si>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</si>
  <si>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</si>
  <si>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</si>
  <si>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</si>
  <si>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</si>
  <si>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</si>
  <si>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</si>
  <si>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</si>
  <si>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</si>
  <si>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</si>
  <si>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</si>
  <si>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</si>
  <si>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</si>
  <si>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</si>
  <si>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</si>
  <si>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</si>
  <si>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</si>
  <si>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</si>
  <si>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</si>
  <si>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</si>
  <si>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</si>
  <si>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</si>
  <si>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</si>
  <si>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</si>
  <si>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</si>
  <si>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</si>
  <si>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</si>
  <si>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</si>
  <si>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</si>
  <si>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</si>
  <si>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</si>
  <si>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</si>
  <si>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</si>
  <si>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</si>
  <si>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</si>
  <si>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</si>
  <si>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</si>
  <si>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</si>
  <si>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</si>
  <si>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</si>
  <si>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</si>
  <si>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</si>
  <si>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</si>
  <si>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</si>
  <si>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</si>
  <si>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</si>
  <si>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</si>
  <si>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</si>
  <si>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</si>
  <si>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</si>
  <si>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</si>
  <si>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</si>
  <si>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</si>
  <si>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</si>
  <si>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</si>
  <si>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</si>
  <si>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</si>
  <si>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</si>
  <si>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</si>
  <si>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</si>
  <si>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</si>
  <si>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</si>
  <si>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</si>
  <si>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</si>
  <si>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</si>
  <si>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</si>
  <si>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</si>
  <si>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</si>
  <si>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</si>
  <si>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</si>
  <si>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</si>
  <si>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</si>
  <si>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</si>
  <si>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</si>
  <si>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</si>
  <si>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</si>
  <si>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</si>
  <si>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</si>
  <si>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</si>
  <si>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</si>
  <si>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</si>
  <si>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</si>
  <si>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</si>
  <si>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</si>
  <si>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</si>
  <si>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</si>
  <si>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</si>
  <si>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</si>
  <si>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</si>
  <si>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</si>
  <si>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</si>
  <si>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</si>
  <si>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</si>
  <si>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</si>
  <si>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</si>
  <si>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</si>
  <si>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</si>
  <si>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</si>
  <si>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</si>
  <si>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</si>
  <si>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</si>
  <si>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</si>
  <si>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</si>
  <si>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</si>
  <si>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</si>
  <si>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</si>
  <si>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</si>
  <si>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</si>
  <si>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</si>
  <si>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</si>
  <si>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</si>
  <si>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</si>
  <si>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</si>
  <si>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</si>
  <si>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</si>
  <si>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</si>
  <si>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</si>
  <si>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</si>
  <si>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</si>
  <si>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</si>
  <si>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</si>
  <si>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</si>
  <si>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</si>
  <si>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</si>
  <si>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</si>
  <si>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</si>
  <si>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</si>
  <si>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</si>
  <si>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</si>
  <si>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</si>
  <si>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</si>
  <si>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</si>
  <si>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</si>
  <si>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</si>
  <si>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</si>
  <si>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</si>
  <si>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</si>
  <si>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</si>
  <si>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</si>
  <si>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</si>
  <si>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</si>
  <si>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</si>
  <si>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</si>
  <si>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</si>
  <si>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</si>
  <si>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</si>
  <si>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</si>
  <si>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</si>
  <si>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</si>
  <si>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</si>
  <si>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</si>
  <si>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</si>
  <si>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</si>
  <si>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</si>
  <si>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</si>
  <si>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</si>
  <si>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</si>
  <si>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</si>
  <si>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</si>
  <si>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</si>
  <si>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</si>
  <si>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</si>
  <si>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</si>
  <si>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</si>
  <si>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</si>
  <si>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</si>
  <si>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</si>
  <si>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</si>
  <si>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</si>
  <si>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</si>
  <si>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</si>
  <si>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</si>
  <si>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</si>
  <si>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</si>
  <si>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</si>
  <si>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</si>
  <si>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</si>
  <si>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</si>
  <si>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</si>
  <si>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</si>
  <si>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</si>
  <si>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</si>
  <si>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</si>
  <si>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</si>
  <si>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</si>
  <si>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</si>
  <si>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</si>
  <si>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</si>
  <si>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</si>
  <si>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</si>
  <si>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</si>
  <si>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</si>
  <si>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</si>
  <si>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</si>
  <si>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</si>
  <si>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</si>
  <si>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</si>
  <si>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</si>
  <si>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</si>
  <si>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</si>
  <si>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</si>
  <si>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</si>
  <si>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</si>
  <si>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</si>
  <si>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</si>
  <si>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</si>
  <si>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</si>
  <si>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</si>
  <si>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</si>
  <si>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</si>
  <si>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</si>
  <si>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</si>
  <si>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</si>
  <si>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</si>
  <si>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</si>
  <si>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</si>
  <si>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</si>
  <si>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</si>
  <si>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</si>
  <si>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</si>
  <si>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</si>
  <si>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</si>
  <si>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</si>
  <si>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</si>
  <si>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</si>
  <si>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</si>
  <si>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</si>
  <si>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</si>
  <si>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</si>
  <si>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</si>
  <si>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</si>
  <si>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</si>
  <si>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</si>
  <si>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</si>
  <si>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</si>
  <si>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</si>
  <si>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</si>
  <si>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</si>
  <si>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</si>
  <si>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</si>
  <si>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</si>
  <si>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</si>
  <si>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</si>
  <si>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</si>
  <si>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</si>
  <si>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</si>
  <si>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</si>
  <si>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</si>
  <si>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</si>
  <si>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</si>
  <si>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</si>
  <si>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</si>
  <si>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</si>
  <si>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</si>
  <si>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</si>
  <si>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</si>
  <si>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</si>
  <si>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</si>
  <si>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</si>
  <si>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</si>
  <si>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</si>
  <si>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</si>
  <si>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</si>
  <si>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</si>
  <si>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</si>
  <si>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</si>
  <si>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</si>
  <si>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</si>
  <si>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</si>
  <si>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</si>
  <si>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</si>
  <si>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</si>
  <si>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</si>
  <si>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</si>
  <si>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</si>
  <si>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</si>
  <si>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</si>
  <si>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</si>
  <si>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</si>
  <si>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</si>
  <si>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</si>
  <si>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</si>
  <si>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</si>
  <si>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</si>
  <si>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</si>
  <si>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</si>
  <si>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</si>
  <si>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</si>
  <si>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</si>
  <si>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</si>
  <si>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</si>
  <si>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</si>
  <si>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</si>
  <si>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</si>
  <si>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</si>
  <si>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</si>
  <si>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</si>
  <si>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</si>
  <si>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</si>
  <si>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</si>
  <si>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</si>
  <si>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</si>
  <si>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</si>
  <si>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</si>
  <si>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</si>
  <si>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</si>
  <si>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</si>
  <si>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</si>
  <si>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</si>
  <si>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</si>
  <si>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</si>
  <si>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</si>
  <si>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</si>
  <si>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</si>
  <si>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</si>
  <si>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</si>
  <si>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</si>
  <si>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</si>
  <si>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</si>
  <si>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</si>
  <si>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</si>
  <si>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</si>
  <si>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</si>
  <si>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</si>
  <si>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</si>
  <si>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</si>
  <si>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</si>
  <si>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</si>
  <si>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</si>
  <si>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</si>
  <si>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</si>
  <si>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</si>
  <si>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</si>
  <si>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</si>
  <si>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</si>
  <si>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</si>
  <si>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</si>
  <si>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</si>
  <si>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</si>
  <si>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</si>
  <si>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</si>
  <si>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</si>
  <si>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</si>
  <si>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</si>
  <si>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</si>
  <si>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</si>
  <si>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</si>
  <si>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</si>
  <si>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</si>
  <si>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</si>
  <si>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</si>
  <si>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</si>
  <si>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</si>
  <si>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</si>
  <si>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</si>
  <si>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</si>
  <si>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</si>
  <si>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</si>
  <si>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</si>
  <si>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</si>
  <si>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</si>
  <si>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</si>
  <si>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</si>
  <si>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</si>
  <si>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</si>
  <si>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</si>
  <si>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</si>
  <si>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</si>
  <si>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</si>
  <si>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</si>
  <si>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</si>
  <si>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</si>
  <si>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</si>
  <si>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</si>
  <si>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</si>
  <si>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</si>
  <si>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</si>
  <si>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</si>
  <si>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</si>
  <si>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</si>
  <si>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</si>
  <si>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</si>
  <si>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</si>
  <si>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</si>
  <si>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</si>
  <si>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</si>
  <si>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</si>
  <si>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</si>
  <si>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</si>
  <si>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</si>
  <si>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</si>
  <si>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</si>
  <si>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</si>
  <si>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</si>
  <si>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</si>
  <si>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</si>
  <si>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</si>
  <si>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</si>
  <si>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</si>
  <si>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</si>
  <si>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</si>
  <si>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</si>
  <si>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</si>
  <si>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</si>
  <si>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</si>
  <si>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</si>
  <si>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</si>
  <si>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</si>
  <si>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</si>
  <si>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</si>
  <si>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</si>
  <si>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</si>
  <si>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</si>
  <si>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</si>
  <si>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</si>
  <si>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</si>
  <si>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</si>
  <si>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</si>
  <si>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</si>
  <si>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</si>
  <si>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</si>
  <si>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</si>
  <si>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</si>
  <si>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</si>
  <si>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</si>
  <si>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</si>
  <si>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</si>
  <si>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</si>
  <si>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</si>
  <si>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</si>
  <si>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</si>
  <si>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</si>
  <si>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</si>
  <si>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</si>
  <si>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</si>
  <si>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</si>
  <si>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</si>
  <si>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</si>
  <si>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</si>
  <si>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</si>
  <si>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</si>
  <si>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</si>
  <si>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</si>
  <si>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</si>
  <si>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</si>
  <si>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</si>
  <si>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</si>
  <si>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</si>
  <si>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</si>
  <si>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</si>
  <si>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</si>
  <si>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</si>
  <si>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</si>
  <si>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</si>
  <si>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</si>
  <si>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</si>
  <si>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</si>
  <si>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</si>
  <si>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</si>
  <si>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</si>
  <si>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</si>
  <si>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</si>
  <si>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</si>
  <si>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</si>
  <si>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</si>
  <si>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</si>
  <si>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</si>
  <si>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</si>
  <si>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</si>
  <si>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</si>
  <si>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</si>
  <si>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</si>
  <si>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</si>
  <si>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</si>
  <si>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</si>
  <si>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</si>
  <si>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</si>
  <si>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</si>
  <si>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</si>
  <si>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</si>
  <si>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</si>
  <si>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</si>
  <si>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</si>
  <si>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</si>
  <si>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</si>
  <si>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</si>
  <si>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</si>
  <si>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</si>
  <si>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</si>
  <si>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</si>
  <si>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</si>
  <si>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</si>
  <si>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</si>
  <si>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</si>
  <si>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</si>
  <si>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</si>
  <si>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</si>
  <si>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</si>
  <si>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</si>
  <si>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</si>
  <si>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</si>
  <si>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</si>
  <si>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</si>
  <si>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</si>
  <si>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</si>
  <si>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</si>
  <si>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</si>
  <si>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</si>
  <si>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</si>
  <si>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</si>
  <si>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</si>
  <si>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</si>
  <si>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</si>
  <si>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</si>
  <si>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</si>
  <si>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</si>
  <si>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</si>
  <si>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</si>
  <si>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</si>
  <si>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</si>
  <si>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</si>
  <si>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</si>
  <si>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</si>
  <si>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</si>
  <si>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</si>
  <si>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</si>
  <si>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</si>
  <si>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</si>
  <si>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</si>
  <si>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</si>
  <si>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</si>
  <si>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</si>
  <si>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</si>
  <si>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</si>
  <si>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</si>
  <si>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</si>
  <si>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</si>
  <si>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</si>
  <si>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</si>
  <si>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</si>
  <si>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</si>
  <si>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</si>
  <si>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</si>
  <si>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</si>
  <si>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</si>
  <si>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</si>
  <si>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</si>
  <si>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</si>
  <si>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</si>
  <si>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</si>
  <si>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</si>
  <si>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</si>
  <si>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</si>
  <si>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</si>
  <si>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</si>
  <si>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</si>
  <si>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</si>
  <si>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</si>
  <si>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</si>
  <si>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</si>
  <si>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</si>
  <si>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</si>
  <si>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</si>
  <si>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</si>
  <si>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</si>
  <si>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</si>
  <si>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</si>
  <si>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</si>
  <si>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</si>
  <si>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</si>
  <si>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</si>
  <si>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</si>
  <si>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</si>
  <si>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</si>
  <si>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</si>
  <si>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</si>
  <si>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</si>
  <si>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</si>
  <si>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</si>
  <si>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</si>
  <si>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</si>
  <si>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</si>
  <si>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</si>
  <si>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</si>
  <si>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</si>
  <si>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</si>
  <si>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</si>
  <si>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</si>
  <si>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</si>
  <si>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</si>
  <si>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</si>
  <si>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</si>
  <si>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</si>
  <si>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</si>
  <si>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</si>
  <si>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</si>
  <si>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</si>
  <si>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</si>
  <si>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</si>
  <si>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</si>
  <si>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</si>
  <si>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</si>
  <si>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</si>
  <si>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</si>
  <si>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</si>
  <si>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</si>
  <si>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</si>
  <si>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</si>
  <si>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</si>
  <si>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</si>
  <si>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</si>
  <si>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</si>
  <si>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</si>
  <si>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</si>
  <si>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</si>
  <si>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</si>
  <si>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</si>
  <si>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</si>
  <si>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</si>
  <si>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</si>
  <si>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</si>
  <si>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</si>
  <si>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</si>
  <si>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</si>
  <si>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</si>
  <si>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</si>
  <si>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</si>
  <si>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</si>
  <si>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</si>
  <si>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</si>
  <si>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</si>
  <si>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</si>
  <si>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</si>
  <si>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</si>
  <si>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</si>
  <si>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</si>
  <si>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</si>
  <si>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</si>
  <si>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</si>
  <si>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</si>
  <si>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</si>
  <si>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</si>
  <si>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</si>
  <si>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</si>
  <si>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</si>
  <si>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</si>
  <si>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</si>
  <si>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</si>
  <si>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</si>
  <si>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</si>
  <si>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</si>
  <si>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</si>
  <si>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</si>
  <si>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</si>
  <si>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</si>
  <si>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</si>
  <si>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</si>
  <si>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</si>
  <si>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</si>
  <si>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</si>
  <si>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</si>
  <si>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</si>
  <si>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</si>
  <si>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</si>
  <si>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</si>
  <si>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</si>
  <si>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</si>
  <si>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</si>
  <si>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</si>
  <si>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</si>
  <si>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</si>
  <si>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</si>
  <si>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</si>
  <si>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</si>
  <si>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</si>
  <si>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</si>
  <si>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</si>
  <si>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</si>
  <si>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</si>
  <si>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</si>
  <si>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</si>
  <si>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</si>
  <si>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</si>
  <si>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</si>
  <si>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</si>
  <si>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</si>
  <si>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</si>
  <si>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</si>
  <si>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</si>
  <si>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</si>
  <si>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</si>
  <si>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</si>
  <si>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</si>
  <si>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</si>
  <si>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</si>
  <si>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</si>
  <si>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</si>
  <si>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</si>
  <si>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</si>
  <si>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</si>
  <si>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</si>
  <si>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</si>
  <si>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</si>
  <si>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</si>
  <si>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</si>
  <si>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</si>
  <si>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</si>
  <si>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</si>
  <si>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</si>
  <si>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</si>
  <si>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</si>
  <si>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</si>
  <si>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</si>
  <si>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</si>
  <si>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</si>
  <si>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</si>
  <si>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</si>
  <si>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</si>
  <si>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</si>
  <si>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</si>
  <si>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</si>
  <si>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</si>
  <si>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</si>
  <si>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</si>
  <si>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</si>
  <si>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</si>
  <si>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</si>
  <si>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</si>
  <si>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</si>
  <si>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</si>
  <si>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</si>
  <si>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</si>
  <si>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</si>
  <si>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</si>
  <si>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</si>
  <si>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</si>
  <si>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</si>
  <si>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</si>
  <si>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</si>
  <si>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</si>
  <si>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</si>
  <si>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</si>
  <si>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</si>
  <si>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</si>
  <si>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</si>
  <si>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</si>
  <si>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</si>
  <si>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</si>
  <si>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</si>
  <si>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</si>
  <si>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</si>
  <si>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</si>
  <si>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</si>
  <si>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</si>
  <si>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</si>
  <si>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</si>
  <si>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</si>
  <si>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</si>
  <si>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</si>
  <si>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</si>
  <si>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</si>
  <si>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</si>
  <si>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</si>
  <si>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</si>
  <si>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</si>
  <si>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</si>
  <si>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</si>
  <si>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</si>
  <si>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</si>
  <si>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</si>
  <si>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</si>
  <si>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</si>
  <si>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</si>
  <si>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</si>
  <si>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</si>
  <si>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</si>
  <si>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</si>
  <si>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</si>
  <si>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</si>
  <si>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</si>
  <si>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</si>
  <si>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</si>
  <si>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</si>
  <si>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</si>
  <si>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</si>
  <si>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</si>
  <si>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</si>
  <si>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</si>
  <si>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</si>
  <si>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</si>
  <si>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</si>
  <si>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</si>
  <si>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</si>
  <si>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</si>
  <si>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</si>
  <si>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</si>
  <si>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</si>
  <si>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</si>
  <si>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</si>
  <si>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</si>
  <si>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</si>
  <si>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</si>
  <si>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</si>
  <si>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</si>
  <si>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</si>
  <si>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</si>
  <si>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</si>
  <si>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</si>
  <si>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</si>
  <si>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</si>
  <si>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</si>
  <si>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</si>
  <si>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</si>
  <si>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</si>
  <si>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</si>
  <si>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</si>
  <si>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</si>
  <si>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</si>
  <si>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</si>
  <si>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</si>
  <si>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</si>
  <si>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</si>
  <si>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</si>
  <si>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</si>
  <si>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</si>
  <si>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</si>
  <si>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</si>
  <si>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</si>
  <si>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</si>
  <si>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</si>
  <si>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</si>
  <si>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</si>
  <si>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</si>
  <si>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</si>
  <si>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</si>
  <si>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</si>
  <si>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</si>
  <si>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</si>
  <si>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</si>
  <si>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</si>
  <si>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</si>
  <si>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</si>
  <si>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</si>
  <si>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</si>
  <si>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</si>
  <si>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</si>
  <si>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</si>
  <si>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</si>
  <si>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</si>
  <si>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</si>
  <si>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</si>
  <si>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</si>
  <si>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</si>
  <si>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</si>
  <si>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</si>
  <si>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</si>
  <si>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</si>
  <si>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</si>
  <si>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</si>
  <si>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</si>
  <si>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</si>
  <si>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</si>
  <si>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</si>
  <si>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</si>
  <si>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</si>
  <si>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</si>
  <si>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</si>
  <si>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</si>
  <si>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</si>
  <si>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</si>
  <si>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</si>
  <si>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</si>
  <si>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</si>
  <si>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</si>
  <si>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</si>
  <si>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</si>
  <si>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</si>
  <si>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</si>
  <si>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</si>
  <si>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</si>
  <si>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</si>
  <si>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</si>
  <si>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</si>
  <si>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</si>
  <si>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</si>
  <si>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</si>
  <si>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</si>
  <si>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</si>
  <si>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</si>
  <si>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</si>
  <si>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</si>
  <si>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</si>
  <si>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</si>
  <si>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</si>
  <si>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</si>
  <si>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</si>
  <si>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</si>
  <si>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</si>
  <si>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</si>
  <si>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</si>
  <si>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</si>
  <si>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</si>
  <si>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</si>
  <si>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</si>
  <si>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</si>
  <si>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</si>
  <si>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</si>
  <si>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</si>
  <si>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</si>
  <si>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</si>
  <si>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</si>
  <si>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</si>
  <si>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</si>
  <si>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</si>
  <si>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</si>
  <si>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</si>
  <si>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</si>
  <si>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</si>
  <si>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</si>
  <si>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</si>
  <si>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</si>
  <si>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</si>
  <si>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</si>
  <si>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</si>
  <si>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</si>
  <si>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</si>
  <si>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</si>
  <si>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</si>
  <si>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</si>
  <si>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</si>
  <si>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</si>
  <si>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</si>
  <si>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</si>
  <si>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</si>
  <si>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</si>
  <si>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</si>
  <si>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</si>
  <si>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</si>
  <si>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</si>
  <si>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</si>
  <si>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</si>
  <si>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</si>
  <si>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</si>
  <si>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</si>
  <si>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</si>
  <si>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</si>
  <si>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</si>
  <si>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</si>
  <si>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</si>
  <si>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</si>
  <si>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</si>
  <si>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</si>
  <si>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</si>
  <si>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</si>
  <si>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</si>
  <si>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</si>
  <si>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</si>
  <si>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</si>
  <si>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</si>
  <si>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</si>
  <si>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</si>
  <si>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</si>
  <si>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</si>
  <si>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</si>
  <si>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</si>
  <si>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</si>
  <si>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</si>
  <si>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</si>
  <si>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</si>
  <si>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</si>
  <si>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</si>
  <si>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</si>
  <si>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</si>
  <si>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</si>
  <si>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</si>
  <si>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</si>
  <si>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</si>
  <si>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</si>
  <si>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</si>
  <si>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</si>
  <si>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</si>
  <si>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</si>
  <si>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</si>
  <si>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</si>
  <si>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</si>
  <si>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</si>
  <si>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</si>
  <si>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</si>
  <si>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</si>
  <si>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</si>
  <si>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</si>
  <si>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</si>
  <si>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</si>
  <si>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</si>
  <si>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</si>
  <si>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</si>
  <si>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</si>
  <si>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</si>
  <si>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</si>
  <si>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</si>
  <si>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</si>
  <si>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</si>
  <si>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</si>
  <si>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</si>
  <si>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</si>
  <si>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</si>
  <si>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</si>
  <si>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</si>
  <si>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</si>
  <si>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</si>
  <si>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</si>
  <si>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</si>
  <si>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</si>
  <si>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</si>
  <si>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</si>
  <si>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</si>
  <si>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</si>
  <si>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</si>
  <si>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</si>
  <si>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</si>
  <si>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</si>
  <si>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</si>
  <si>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</si>
  <si>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</si>
  <si>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</si>
  <si>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</si>
  <si>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</si>
  <si>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</si>
  <si>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</si>
  <si>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</si>
  <si>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</si>
  <si>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</si>
  <si>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</si>
  <si>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</si>
  <si>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</si>
  <si>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</si>
  <si>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</si>
  <si>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</si>
  <si>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</si>
  <si>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</si>
  <si>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</si>
  <si>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</si>
  <si>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</si>
  <si>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</si>
  <si>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</si>
  <si>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</si>
  <si>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</si>
  <si>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</si>
  <si>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</si>
  <si>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</si>
  <si>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</si>
  <si>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</si>
  <si>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</si>
  <si>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</si>
  <si>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</si>
  <si>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</si>
  <si>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</si>
  <si>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</si>
  <si>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</si>
  <si>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</si>
  <si>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</si>
  <si>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</si>
  <si>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</si>
  <si>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</si>
  <si>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</si>
  <si>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</si>
  <si>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</si>
  <si>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</si>
  <si>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</si>
  <si>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</si>
  <si>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</si>
  <si>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</si>
  <si>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</si>
  <si>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</si>
  <si>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</si>
  <si>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</si>
  <si>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</si>
  <si>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</si>
  <si>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</si>
  <si>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</si>
  <si>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</si>
  <si>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</si>
  <si>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</si>
  <si>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</si>
  <si>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</si>
  <si>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</si>
  <si>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</si>
  <si>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</si>
  <si>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</si>
  <si>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</si>
  <si>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</si>
  <si>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</si>
  <si>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</si>
  <si>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</si>
  <si>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</si>
  <si>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</si>
  <si>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</si>
  <si>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</si>
  <si>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</si>
  <si>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</si>
  <si>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</si>
  <si>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</si>
  <si>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</si>
  <si>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</si>
  <si>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</si>
  <si>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</si>
  <si>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</si>
  <si>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</si>
  <si>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</si>
  <si>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</si>
  <si>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</si>
  <si>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</si>
  <si>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</si>
  <si>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</si>
  <si>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</si>
  <si>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</si>
  <si>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</si>
  <si>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</si>
  <si>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</si>
  <si>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</si>
  <si>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</si>
  <si>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</si>
  <si>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</si>
  <si>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</si>
  <si>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</si>
  <si>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</si>
  <si>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</si>
  <si>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</si>
  <si>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</si>
  <si>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</si>
  <si>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</si>
  <si>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</si>
  <si>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</si>
  <si>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</si>
  <si>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</si>
  <si>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</si>
  <si>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</si>
  <si>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</si>
  <si>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</si>
  <si>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</si>
  <si>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</si>
  <si>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</si>
  <si>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</si>
  <si>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</si>
  <si>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</si>
  <si>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</si>
  <si>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</si>
  <si>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</si>
  <si>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</si>
  <si>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</si>
  <si>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</si>
  <si>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</si>
  <si>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</si>
  <si>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</si>
  <si>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</si>
  <si>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</si>
  <si>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</si>
  <si>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</si>
  <si>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</si>
  <si>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</si>
  <si>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</si>
  <si>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</si>
  <si>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</si>
  <si>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</si>
  <si>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</si>
  <si>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</si>
  <si>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</si>
  <si>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</si>
  <si>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</si>
  <si>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</si>
  <si>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</si>
  <si>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</si>
  <si>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</si>
  <si>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</si>
  <si>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</si>
  <si>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</si>
  <si>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</si>
  <si>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</si>
  <si>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</si>
  <si>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</si>
  <si>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</si>
  <si>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</si>
  <si>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</si>
  <si>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</si>
  <si>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</si>
  <si>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</si>
  <si>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</si>
  <si>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</si>
  <si>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</si>
  <si>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</si>
  <si>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</si>
  <si>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</si>
  <si>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</si>
  <si>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</si>
  <si>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</si>
  <si>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</si>
  <si>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</si>
  <si>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</si>
  <si>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</si>
  <si>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</si>
  <si>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</si>
  <si>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</si>
  <si>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</si>
  <si>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</si>
  <si>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</si>
  <si>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</si>
  <si>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</si>
  <si>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</si>
  <si>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</si>
  <si>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</si>
  <si>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</si>
  <si>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</si>
  <si>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</si>
  <si>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</si>
  <si>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</si>
  <si>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</si>
  <si>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</si>
  <si>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</si>
  <si>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</si>
  <si>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</si>
  <si>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</si>
  <si>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</si>
  <si>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</si>
  <si>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</si>
  <si>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</si>
  <si>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</si>
  <si>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</si>
  <si>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</si>
  <si>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</si>
  <si>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</si>
  <si>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</si>
  <si>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</si>
  <si>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</si>
  <si>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</si>
  <si>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</si>
  <si>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</si>
  <si>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</si>
  <si>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</si>
  <si>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</si>
  <si>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</si>
  <si>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</si>
  <si>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</si>
  <si>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</si>
  <si>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</si>
  <si>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</si>
  <si>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</si>
  <si>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</si>
  <si>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</si>
  <si>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</si>
  <si>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</si>
  <si>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</si>
  <si>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</si>
  <si>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</si>
  <si>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</si>
  <si>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</si>
  <si>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</si>
  <si>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</si>
  <si>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</si>
  <si>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</si>
  <si>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</si>
  <si>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</si>
  <si>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</si>
  <si>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</si>
  <si>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</si>
  <si>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</si>
  <si>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</si>
  <si>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</si>
  <si>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</si>
  <si>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</si>
  <si>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</si>
  <si>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</si>
  <si>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</si>
  <si>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</si>
  <si>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</si>
  <si>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</si>
  <si>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</si>
  <si>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</si>
  <si>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</si>
  <si>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</si>
  <si>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</si>
  <si>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</si>
  <si>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</si>
  <si>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</si>
  <si>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</si>
  <si>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</si>
  <si>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</si>
  <si>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</si>
  <si>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</si>
  <si>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</si>
  <si>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</si>
  <si>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</si>
  <si>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</si>
  <si>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</si>
  <si>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</si>
  <si>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</si>
  <si>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</si>
  <si>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</si>
  <si>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</si>
  <si>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</si>
  <si>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</si>
  <si>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</si>
  <si>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</si>
  <si>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</si>
  <si>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</si>
  <si>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</si>
  <si>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</si>
  <si>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</si>
  <si>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</si>
  <si>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</si>
  <si>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</si>
  <si>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</si>
  <si>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</si>
  <si>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</si>
  <si>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</si>
  <si>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</si>
  <si>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</si>
  <si>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</si>
  <si>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</si>
  <si>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</si>
  <si>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</si>
  <si>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</si>
  <si>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</si>
  <si>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</si>
  <si>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</si>
  <si>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</si>
  <si>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</si>
  <si>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</si>
  <si>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</si>
  <si>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</si>
  <si>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</si>
  <si>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</si>
  <si>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</si>
  <si>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</si>
  <si>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</si>
  <si>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</si>
  <si>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</si>
  <si>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</si>
  <si>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</si>
  <si>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</si>
  <si>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</si>
  <si>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</si>
  <si>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</si>
  <si>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</si>
  <si>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</si>
  <si>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</si>
  <si>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</si>
  <si>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</si>
  <si>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</si>
  <si>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</si>
  <si>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</si>
  <si>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</si>
  <si>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</si>
  <si>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</si>
  <si>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</si>
  <si>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</si>
  <si>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</si>
  <si>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</si>
  <si>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</si>
  <si>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</si>
  <si>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</si>
  <si>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</si>
  <si>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</si>
  <si>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</si>
  <si>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</si>
  <si>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</si>
  <si>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</si>
  <si>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</si>
  <si>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</si>
  <si>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</si>
  <si>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</si>
  <si>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</si>
  <si>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</si>
  <si>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</si>
  <si>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</si>
  <si>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</si>
  <si>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</si>
  <si>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</si>
  <si>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</si>
  <si>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</si>
  <si>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</si>
  <si>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</si>
  <si>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</si>
  <si>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</si>
  <si>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</si>
  <si>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</si>
  <si>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</si>
  <si>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</si>
  <si>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</si>
  <si>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</si>
  <si>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</si>
  <si>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</si>
  <si>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</si>
  <si>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</si>
  <si>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</si>
  <si>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</si>
  <si>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</si>
  <si>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</si>
  <si>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</si>
  <si>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</si>
  <si>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</si>
  <si>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</si>
  <si>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</si>
  <si>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</si>
  <si>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</si>
  <si>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</si>
  <si>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</si>
  <si>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</si>
  <si>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</si>
  <si>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</si>
  <si>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</si>
  <si>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</si>
  <si>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</si>
  <si>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</si>
  <si>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</si>
  <si>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</si>
  <si>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</si>
  <si>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</si>
  <si>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</si>
  <si>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</si>
  <si>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</si>
  <si>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</si>
  <si>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</si>
  <si>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</si>
  <si>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</si>
  <si>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</si>
  <si>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</si>
  <si>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</si>
  <si>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</si>
  <si>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</si>
  <si>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</si>
  <si>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</si>
  <si>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</si>
  <si>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</si>
  <si>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</si>
  <si>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</si>
  <si>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</si>
  <si>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</si>
  <si>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</si>
  <si>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</si>
  <si>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</si>
  <si>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</si>
  <si>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</si>
  <si>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</si>
  <si>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</si>
  <si>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</si>
  <si>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</si>
  <si>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</si>
  <si>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</si>
  <si>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</si>
  <si>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</si>
  <si>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</si>
  <si>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</si>
  <si>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</si>
  <si>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</si>
  <si>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</si>
  <si>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</si>
  <si>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</si>
  <si>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</si>
  <si>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</si>
  <si>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</si>
  <si>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</si>
  <si>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</si>
  <si>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</si>
  <si>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</si>
  <si>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</si>
  <si>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</si>
  <si>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</si>
  <si>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</si>
  <si>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</si>
  <si>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</si>
  <si>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</si>
  <si>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</si>
  <si>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</si>
  <si>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</si>
  <si>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</si>
  <si>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</si>
  <si>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</si>
  <si>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</si>
  <si>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</si>
  <si>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</si>
  <si>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</si>
  <si>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</si>
  <si>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</si>
  <si>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</si>
  <si>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</si>
  <si>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</si>
  <si>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</si>
  <si>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</si>
  <si>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</si>
  <si>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</si>
  <si>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</si>
  <si>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</si>
  <si>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</si>
  <si>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</si>
  <si>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</si>
  <si>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</si>
  <si>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</si>
  <si>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</si>
  <si>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</si>
  <si>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</si>
  <si>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</si>
  <si>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</si>
  <si>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</si>
  <si>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</si>
  <si>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</si>
  <si>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</si>
  <si>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</si>
  <si>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</si>
  <si>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</si>
  <si>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</si>
  <si>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</si>
  <si>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</si>
  <si>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</si>
  <si>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</si>
  <si>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</si>
  <si>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</si>
  <si>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</si>
  <si>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</si>
  <si>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</si>
  <si>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</si>
  <si>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</si>
  <si>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</si>
  <si>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</si>
  <si>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</si>
  <si>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</si>
  <si>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</si>
  <si>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</si>
  <si>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</si>
  <si>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</si>
  <si>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</si>
  <si>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</si>
  <si>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</si>
  <si>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</si>
  <si>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</si>
  <si>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</si>
  <si>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</si>
  <si>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</si>
  <si>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</si>
  <si>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</si>
  <si>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</si>
  <si>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</si>
  <si>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</si>
  <si>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</si>
  <si>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</si>
  <si>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</si>
  <si>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</si>
  <si>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</si>
  <si>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</si>
  <si>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</si>
  <si>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</si>
  <si>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</si>
  <si>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</si>
  <si>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</si>
  <si>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</si>
  <si>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</si>
  <si>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</si>
  <si>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</si>
  <si>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</si>
  <si>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</si>
  <si>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</si>
  <si>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</si>
  <si>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</si>
  <si>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</si>
  <si>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</si>
  <si>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</si>
  <si>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</si>
  <si>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</si>
  <si>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</si>
  <si>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</si>
  <si>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</si>
  <si>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</si>
  <si>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</si>
  <si>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</si>
  <si>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</si>
  <si>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</si>
  <si>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</si>
  <si>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</si>
  <si>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</si>
  <si>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</si>
  <si>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</si>
  <si>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</si>
  <si>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</si>
  <si>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</si>
  <si>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</si>
  <si>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</si>
  <si>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</si>
  <si>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</si>
  <si>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</si>
  <si>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</si>
  <si>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</si>
  <si>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</si>
  <si>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</si>
  <si>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</si>
  <si>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</si>
  <si>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</si>
  <si>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</si>
  <si>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</si>
  <si>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</si>
  <si>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</si>
  <si>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</si>
  <si>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</si>
  <si>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</si>
  <si>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</si>
  <si>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</si>
  <si>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</si>
  <si>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</si>
  <si>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</si>
  <si>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</si>
  <si>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</si>
  <si>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</si>
  <si>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</si>
  <si>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</si>
  <si>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</si>
  <si>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</si>
  <si>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</si>
  <si>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</si>
  <si>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</si>
  <si>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</si>
  <si>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</si>
  <si>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</si>
  <si>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</si>
  <si>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</si>
  <si>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</si>
  <si>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</si>
  <si>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</si>
  <si>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</si>
  <si>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</si>
  <si>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</si>
  <si>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</si>
  <si>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</si>
  <si>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</si>
  <si>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</si>
  <si>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</si>
  <si>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</si>
  <si>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</si>
  <si>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</si>
  <si>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</si>
  <si>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</si>
  <si>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</si>
  <si>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</si>
  <si>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</si>
  <si>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</si>
  <si>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</si>
  <si>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</si>
  <si>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</si>
  <si>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</si>
  <si>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</si>
  <si>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</si>
  <si>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</si>
  <si>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</si>
  <si>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</si>
  <si>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</si>
  <si>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</si>
  <si>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</si>
  <si>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</si>
  <si>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</si>
  <si>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</si>
  <si>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</si>
  <si>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</si>
  <si>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</si>
  <si>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</si>
  <si>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</si>
  <si>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</si>
  <si>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</si>
  <si>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</si>
  <si>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</si>
  <si>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</si>
  <si>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</si>
  <si>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</si>
  <si>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</si>
  <si>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</si>
  <si>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</si>
  <si>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</si>
  <si>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</si>
  <si>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</si>
  <si>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</si>
  <si>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</si>
  <si>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</si>
  <si>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</si>
  <si>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</si>
  <si>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</si>
  <si>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</si>
  <si>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</si>
  <si>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</si>
  <si>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</si>
  <si>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</si>
  <si>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</si>
  <si>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</si>
  <si>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</si>
  <si>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</si>
  <si>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</si>
  <si>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</si>
  <si>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</si>
  <si>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</si>
  <si>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</si>
  <si>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</si>
  <si>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</si>
  <si>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</si>
  <si>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</si>
  <si>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</si>
  <si>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</si>
  <si>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</si>
  <si>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</si>
  <si>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</si>
  <si>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</si>
  <si>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</si>
  <si>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</si>
  <si>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</si>
  <si>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</si>
  <si>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</si>
  <si>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</si>
  <si>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</si>
  <si>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</si>
  <si>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</si>
  <si>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</si>
  <si>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</si>
  <si>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</si>
  <si>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</si>
  <si>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</si>
  <si>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</si>
  <si>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</si>
  <si>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</si>
  <si>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</si>
  <si>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</si>
  <si>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</si>
  <si>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</si>
  <si>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</si>
  <si>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</si>
  <si>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</si>
  <si>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</si>
  <si>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</si>
  <si>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</si>
  <si>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</si>
  <si>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</si>
  <si>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</si>
  <si>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</si>
  <si>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</si>
  <si>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</si>
  <si>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</si>
  <si>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</si>
  <si>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</si>
  <si>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</si>
  <si>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</si>
  <si>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</si>
  <si>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</si>
  <si>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</si>
  <si>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</si>
  <si>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</si>
  <si>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</si>
  <si>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</si>
  <si>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</si>
  <si>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</si>
  <si>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</si>
  <si>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</si>
  <si>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</si>
  <si>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</si>
  <si>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</si>
  <si>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</si>
  <si>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</si>
  <si>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</si>
  <si>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</si>
  <si>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</si>
  <si>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</si>
  <si>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</si>
  <si>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</si>
  <si>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</si>
  <si>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</si>
  <si>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</si>
  <si>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</si>
  <si>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</si>
  <si>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</si>
  <si>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</si>
  <si>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</si>
  <si>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</si>
  <si>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</si>
  <si>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</si>
  <si>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</si>
  <si>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</si>
  <si>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</si>
  <si>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</si>
  <si>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</si>
  <si>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</si>
  <si>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</si>
  <si>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</si>
  <si>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</si>
  <si>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</si>
  <si>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</si>
  <si>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</si>
  <si>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</si>
  <si>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</si>
  <si>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</si>
  <si>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</si>
  <si>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</si>
  <si>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</si>
  <si>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</si>
  <si>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</si>
  <si>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</si>
  <si>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</si>
  <si>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</si>
  <si>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</si>
  <si>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</si>
  <si>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</si>
  <si>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</si>
  <si>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</si>
  <si>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</si>
  <si>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</si>
  <si>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</si>
  <si>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</si>
  <si>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</si>
  <si>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</si>
  <si>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</si>
  <si>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</si>
  <si>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</si>
  <si>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</si>
  <si>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</si>
  <si>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</si>
  <si>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</si>
  <si>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</si>
  <si>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</si>
  <si>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</si>
  <si>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</si>
  <si>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</si>
  <si>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</si>
  <si>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</si>
  <si>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</si>
  <si>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</si>
  <si>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</si>
  <si>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</si>
  <si>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</si>
  <si>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</si>
  <si>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</si>
  <si>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</si>
  <si>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</si>
  <si>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</si>
  <si>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</si>
  <si>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</si>
  <si>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</si>
  <si>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</si>
  <si>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</si>
  <si>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</si>
  <si>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</si>
  <si>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</si>
  <si>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</si>
  <si>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</si>
  <si>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</si>
  <si>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</si>
  <si>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</si>
  <si>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</si>
  <si>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</si>
  <si>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</si>
  <si>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</si>
  <si>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</si>
  <si>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</si>
  <si>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</si>
  <si>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</si>
  <si>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</si>
  <si>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</si>
  <si>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</si>
  <si>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</si>
  <si>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</si>
  <si>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</si>
  <si>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</si>
  <si>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</si>
  <si>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</si>
  <si>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</si>
  <si>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</si>
  <si>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</si>
  <si>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</si>
  <si>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</si>
  <si>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</si>
  <si>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</si>
  <si>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</si>
  <si>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</si>
  <si>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</si>
  <si>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</si>
  <si>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</si>
  <si>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</si>
  <si>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</si>
  <si>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</si>
  <si>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</si>
  <si>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</si>
  <si>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</si>
  <si>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</si>
  <si>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</si>
  <si>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</si>
  <si>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</si>
  <si>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</si>
  <si>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</si>
  <si>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</si>
  <si>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</si>
  <si>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</si>
  <si>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</si>
  <si>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</si>
  <si>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</si>
  <si>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</si>
  <si>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</si>
  <si>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</si>
  <si>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</si>
  <si>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</si>
  <si>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</si>
  <si>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</si>
  <si>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</si>
  <si>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</si>
  <si>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</si>
  <si>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</si>
  <si>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</si>
  <si>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</si>
  <si>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</si>
  <si>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</si>
  <si>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</si>
  <si>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</si>
  <si>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</si>
  <si>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</si>
  <si>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</si>
  <si>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</si>
  <si>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</si>
  <si>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</si>
  <si>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</si>
  <si>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</si>
  <si>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</si>
  <si>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</si>
  <si>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</si>
  <si>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</si>
  <si>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</si>
  <si>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</si>
  <si>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</si>
  <si>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</si>
  <si>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</si>
  <si>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</si>
  <si>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</si>
  <si>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</si>
  <si>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</si>
  <si>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</si>
  <si>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</si>
  <si>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</si>
  <si>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</si>
  <si>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</si>
  <si>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</si>
  <si>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</si>
  <si>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</si>
  <si>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</si>
  <si>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</si>
  <si>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</si>
  <si>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</si>
  <si>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</si>
  <si>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</si>
  <si>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</si>
  <si>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</si>
  <si>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</si>
  <si>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</si>
  <si>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</si>
  <si>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</si>
  <si>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</si>
  <si>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</si>
  <si>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</si>
  <si>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</si>
  <si>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</si>
  <si>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</si>
  <si>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</si>
  <si>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</si>
  <si>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</si>
  <si>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</si>
  <si>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</si>
  <si>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</si>
  <si>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</si>
  <si>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</si>
  <si>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</si>
  <si>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</si>
  <si>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</si>
  <si>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</si>
  <si>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</si>
  <si>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</si>
  <si>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</si>
  <si>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</si>
  <si>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</si>
  <si>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</si>
  <si>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</si>
  <si>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</si>
  <si>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</si>
  <si>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</si>
  <si>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</si>
  <si>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</si>
  <si>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</si>
  <si>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</si>
  <si>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</si>
  <si>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</si>
  <si>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</si>
  <si>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</si>
  <si>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</si>
  <si>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</si>
  <si>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</si>
  <si>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</si>
  <si>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</si>
  <si>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</si>
  <si>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</si>
  <si>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</si>
  <si>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</si>
  <si>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</si>
  <si>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</si>
  <si>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</si>
  <si>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</si>
  <si>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</si>
  <si>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</si>
  <si>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</si>
  <si>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</si>
  <si>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</si>
  <si>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</si>
  <si>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</si>
  <si>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</si>
  <si>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</si>
  <si>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</si>
  <si>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</si>
  <si>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</si>
  <si>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</si>
  <si>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</si>
  <si>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</si>
  <si>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</si>
  <si>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</si>
  <si>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</si>
  <si>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</si>
  <si>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</si>
  <si>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</si>
  <si>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</si>
  <si>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</si>
  <si>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</si>
  <si>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</si>
  <si>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</si>
  <si>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</si>
  <si>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</si>
  <si>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</si>
  <si>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</si>
  <si>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</si>
  <si>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</si>
  <si>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</si>
  <si>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</si>
  <si>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</si>
  <si>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</si>
  <si>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</si>
  <si>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</si>
  <si>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</si>
  <si>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</si>
  <si>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</si>
  <si>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</si>
  <si>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</si>
  <si>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</si>
  <si>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</si>
  <si>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</si>
  <si>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</si>
  <si>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</si>
  <si>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</si>
  <si>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</si>
  <si>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</si>
  <si>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</si>
  <si>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</si>
  <si>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</si>
  <si>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</si>
  <si>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</si>
  <si>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</si>
  <si>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</si>
  <si>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</si>
  <si>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</si>
  <si>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</si>
  <si>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</si>
  <si>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</si>
  <si>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</si>
  <si>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</si>
  <si>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</si>
  <si>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</si>
  <si>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</si>
  <si>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</si>
  <si>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</si>
  <si>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</si>
  <si>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</si>
  <si>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</si>
  <si>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</si>
  <si>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</si>
  <si>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</si>
  <si>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</si>
  <si>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</si>
  <si>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</si>
  <si>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</si>
  <si>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</si>
  <si>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</si>
  <si>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</si>
  <si>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</si>
  <si>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</si>
  <si>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</si>
  <si>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</si>
  <si>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</si>
  <si>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</si>
  <si>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</si>
  <si>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</si>
  <si>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</si>
  <si>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</si>
  <si>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</si>
  <si>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</si>
  <si>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</si>
  <si>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</si>
  <si>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</si>
  <si>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</si>
  <si>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</si>
  <si>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</si>
  <si>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</si>
  <si>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</si>
  <si>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</si>
  <si>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</si>
  <si>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</si>
  <si>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</si>
  <si>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</si>
  <si>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</si>
  <si>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</si>
  <si>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</si>
  <si>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</si>
  <si>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</si>
  <si>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</si>
  <si>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</si>
  <si>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</si>
  <si>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</si>
  <si>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</si>
  <si>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</si>
  <si>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</si>
  <si>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</si>
  <si>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</si>
  <si>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</si>
  <si>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</si>
  <si>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</si>
  <si>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</si>
  <si>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</si>
  <si>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</si>
  <si>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</si>
  <si>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</si>
  <si>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</si>
  <si>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</si>
  <si>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</si>
  <si>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</si>
  <si>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</si>
  <si>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</si>
  <si>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</si>
  <si>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</si>
  <si>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</si>
  <si>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</si>
  <si>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</si>
  <si>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</si>
  <si>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</si>
  <si>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</si>
  <si>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</si>
  <si>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</si>
  <si>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</si>
  <si>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</si>
  <si>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</si>
  <si>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</si>
  <si>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</si>
  <si>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</si>
  <si>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</si>
  <si>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</si>
  <si>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</si>
  <si>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</si>
  <si>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</si>
  <si>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</si>
  <si>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</si>
  <si>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</si>
  <si>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</si>
  <si>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</si>
  <si>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</si>
  <si>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</si>
  <si>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</si>
  <si>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</si>
  <si>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</si>
  <si>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</si>
  <si>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</si>
  <si>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</si>
  <si>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</si>
  <si>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</si>
  <si>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</si>
  <si>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</si>
  <si>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</si>
  <si>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</si>
  <si>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</si>
  <si>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</si>
  <si>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</si>
  <si>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</si>
  <si>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</si>
  <si>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</si>
  <si>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</si>
  <si>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</si>
  <si>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</si>
  <si>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</si>
  <si>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</si>
  <si>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</si>
  <si>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</si>
  <si>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</si>
  <si>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</si>
  <si>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</si>
  <si>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</si>
  <si>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</si>
  <si>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</si>
  <si>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</si>
  <si>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</si>
  <si>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</si>
  <si>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</si>
  <si>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</si>
  <si>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</si>
  <si>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</si>
  <si>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</si>
  <si>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</si>
  <si>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</si>
  <si>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</si>
  <si>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</si>
  <si>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</si>
  <si>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</si>
  <si>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</si>
  <si>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</si>
  <si>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</si>
  <si>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</si>
  <si>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</si>
  <si>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</si>
  <si>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</si>
  <si>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</si>
  <si>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</si>
  <si>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</si>
  <si>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</si>
  <si>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</si>
  <si>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</si>
  <si>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</si>
  <si>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</si>
  <si>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</si>
  <si>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</si>
  <si>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</si>
  <si>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</si>
  <si>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</si>
  <si>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</si>
  <si>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</si>
  <si>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</si>
  <si>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</si>
  <si>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</si>
  <si>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</si>
  <si>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</si>
  <si>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</si>
  <si>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</si>
  <si>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</si>
  <si>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</si>
  <si>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</si>
  <si>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</si>
  <si>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</si>
  <si>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</si>
  <si>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</si>
  <si>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</si>
  <si>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</si>
  <si>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</si>
  <si>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</si>
  <si>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</si>
  <si>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</si>
  <si>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</si>
  <si>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</si>
  <si>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</si>
  <si>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</si>
  <si>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</si>
  <si>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</si>
  <si>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</si>
  <si>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</si>
  <si>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</si>
  <si>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</si>
  <si>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</si>
  <si>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</si>
  <si>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</si>
  <si>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</si>
  <si>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</si>
  <si>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</si>
  <si>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</si>
  <si>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</si>
  <si>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</si>
  <si>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</si>
  <si>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</si>
  <si>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</si>
  <si>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</si>
  <si>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</si>
  <si>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</si>
  <si>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</si>
  <si>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</si>
  <si>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</si>
  <si>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</si>
  <si>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</si>
  <si>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</si>
  <si>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</si>
  <si>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</si>
  <si>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</si>
  <si>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</si>
  <si>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</si>
  <si>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</si>
  <si>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</si>
  <si>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</si>
  <si>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</si>
  <si>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</si>
  <si>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</si>
  <si>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</si>
  <si>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</si>
  <si>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</si>
  <si>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</si>
  <si>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</si>
  <si>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</si>
  <si>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</si>
  <si>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</si>
  <si>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</si>
  <si>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</si>
  <si>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</si>
  <si>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</si>
  <si>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</si>
  <si>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</si>
  <si>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</si>
  <si>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</si>
  <si>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</si>
  <si>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</si>
  <si>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</si>
  <si>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</si>
  <si>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</si>
  <si>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</si>
  <si>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</si>
  <si>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</si>
  <si>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</si>
  <si>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</si>
  <si>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</si>
  <si>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</si>
  <si>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</si>
  <si>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</si>
  <si>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</si>
  <si>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</si>
  <si>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</si>
  <si>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</si>
  <si>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</si>
  <si>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</si>
  <si>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</si>
  <si>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</si>
  <si>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</si>
  <si>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</si>
  <si>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</si>
  <si>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</si>
  <si>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</si>
  <si>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</si>
  <si>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</si>
  <si>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</si>
  <si>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</si>
  <si>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</si>
  <si>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</si>
  <si>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</si>
  <si>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</si>
  <si>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</si>
  <si>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</si>
  <si>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</si>
  <si>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</si>
  <si>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</si>
  <si>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</si>
  <si>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</si>
  <si>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</si>
  <si>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</si>
  <si>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</si>
  <si>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</si>
  <si>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</si>
  <si>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</si>
  <si>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</si>
  <si>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</si>
  <si>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</si>
  <si>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</si>
  <si>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</si>
  <si>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</si>
  <si>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</si>
  <si>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</si>
  <si>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</si>
  <si>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</si>
  <si>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</si>
  <si>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</si>
  <si>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</si>
  <si>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</si>
  <si>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</si>
  <si>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</si>
  <si>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</si>
  <si>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</si>
  <si>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</si>
  <si>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</si>
  <si>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</si>
  <si>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</si>
  <si>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</si>
  <si>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</si>
  <si>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</si>
  <si>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</si>
  <si>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</si>
  <si>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</si>
  <si>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</si>
  <si>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</si>
  <si>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</si>
  <si>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</si>
  <si>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</si>
  <si>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</si>
  <si>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</si>
  <si>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</si>
  <si>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</si>
  <si>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</si>
  <si>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</si>
  <si>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</si>
  <si>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</si>
  <si>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</si>
  <si>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</si>
  <si>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</si>
  <si>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</si>
  <si>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</si>
  <si>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</si>
  <si>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</si>
  <si>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</si>
  <si>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</si>
  <si>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</si>
  <si>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</si>
  <si>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</si>
  <si>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</si>
  <si>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</si>
  <si>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</si>
  <si>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</si>
  <si>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</si>
  <si>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</si>
  <si>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</si>
  <si>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</si>
  <si>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</si>
  <si>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</si>
  <si>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</si>
  <si>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</si>
  <si>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</si>
  <si>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</si>
  <si>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</si>
  <si>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</si>
  <si>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</si>
  <si>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</si>
  <si>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</si>
  <si>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</si>
  <si>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</si>
  <si>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</si>
  <si>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</si>
  <si>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</si>
  <si>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</si>
  <si>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</si>
  <si>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</si>
  <si>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</si>
  <si>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</si>
  <si>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</si>
  <si>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</si>
  <si>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</si>
  <si>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</si>
  <si>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</si>
  <si>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</si>
  <si>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</si>
  <si>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</si>
  <si>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</si>
  <si>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</si>
  <si>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</si>
  <si>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</si>
  <si>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</si>
  <si>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</si>
  <si>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</si>
  <si>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</si>
  <si>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</si>
  <si>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</si>
  <si>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</si>
  <si>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</si>
  <si>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</si>
  <si>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</si>
  <si>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</si>
  <si>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</si>
  <si>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</si>
  <si>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</si>
  <si>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</si>
  <si>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</si>
  <si>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</si>
  <si>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</si>
  <si>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</si>
  <si>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</si>
  <si>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</si>
  <si>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</si>
  <si>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</si>
  <si>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</si>
  <si>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</si>
  <si>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</si>
  <si>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</si>
  <si>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</si>
  <si>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</si>
  <si>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</si>
  <si>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</si>
  <si>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</si>
  <si>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</si>
  <si>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</si>
  <si>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</si>
  <si>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</si>
  <si>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</si>
  <si>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</si>
  <si>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</si>
  <si>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</si>
  <si>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</si>
  <si>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</si>
  <si>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</si>
  <si>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</si>
  <si>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</si>
  <si>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</si>
  <si>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</si>
  <si>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</si>
  <si>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</si>
  <si>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</si>
  <si>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</si>
  <si>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</si>
  <si>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</si>
  <si>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</si>
  <si>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</si>
  <si>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</si>
  <si>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</si>
  <si>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</si>
  <si>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</si>
  <si>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</si>
  <si>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</si>
  <si>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</si>
  <si>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</si>
  <si>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</si>
  <si>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</si>
  <si>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</si>
  <si>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</si>
  <si>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</si>
  <si>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</si>
  <si>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</si>
  <si>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</si>
  <si>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</si>
  <si>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</si>
  <si>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</si>
  <si>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</si>
  <si>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</si>
  <si>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</si>
  <si>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</si>
  <si>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</si>
  <si>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</si>
  <si>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</si>
  <si>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</si>
  <si>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</si>
  <si>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</si>
  <si>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</si>
  <si>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</si>
  <si>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</si>
  <si>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</si>
  <si>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</si>
  <si>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</si>
  <si>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</si>
  <si>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</si>
  <si>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</si>
  <si>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</si>
  <si>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</si>
  <si>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</si>
  <si>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</si>
  <si>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</si>
  <si>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</si>
  <si>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</si>
  <si>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</si>
  <si>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</si>
  <si>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</si>
  <si>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</si>
  <si>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</si>
  <si>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</si>
  <si>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</si>
  <si>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</si>
  <si>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</si>
  <si>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</si>
  <si>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</si>
  <si>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</si>
  <si>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</si>
  <si>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</si>
  <si>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</si>
  <si>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</si>
  <si>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</si>
  <si>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</si>
  <si>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</si>
  <si>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</si>
  <si>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</si>
  <si>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</si>
  <si>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</si>
  <si>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</si>
  <si>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</si>
  <si>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</si>
  <si>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</si>
  <si>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</si>
  <si>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</si>
  <si>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</si>
  <si>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</si>
  <si>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</si>
  <si>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</si>
  <si>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</si>
  <si>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</si>
  <si>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</si>
  <si>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</si>
  <si>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</si>
  <si>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</si>
  <si>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</si>
  <si>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</si>
  <si>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</si>
  <si>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</si>
  <si>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</si>
  <si>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</si>
  <si>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</si>
  <si>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</si>
  <si>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</si>
  <si>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</si>
  <si>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</si>
  <si>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</si>
  <si>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</si>
  <si>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</si>
  <si>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</si>
  <si>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</si>
  <si>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</si>
  <si>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</si>
  <si>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</si>
  <si>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</si>
  <si>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</si>
  <si>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</si>
  <si>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</si>
  <si>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</si>
  <si>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</si>
  <si>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</si>
  <si>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</si>
  <si>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</si>
  <si>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</si>
  <si>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</si>
  <si>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</si>
  <si>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</si>
  <si>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</si>
  <si>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</si>
  <si>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</si>
  <si>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</si>
  <si>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</si>
  <si>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</si>
  <si>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</si>
  <si>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</si>
  <si>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</si>
  <si>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</si>
  <si>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</si>
  <si>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</si>
  <si>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</si>
  <si>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</si>
  <si>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</si>
  <si>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</si>
  <si>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</si>
  <si>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</si>
  <si>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</si>
  <si>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</si>
  <si>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</si>
  <si>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</si>
  <si>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</si>
  <si>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</si>
  <si>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</si>
  <si>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</si>
  <si>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</si>
  <si>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</si>
  <si>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</si>
  <si>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</si>
  <si>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</si>
  <si>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</si>
  <si>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</si>
  <si>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</si>
  <si>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</si>
  <si>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</si>
  <si>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</si>
  <si>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</si>
  <si>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</si>
  <si>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</si>
  <si>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</si>
  <si>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</si>
  <si>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</si>
  <si>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</si>
  <si>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</si>
  <si>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</si>
  <si>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</si>
  <si>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</si>
  <si>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</si>
  <si>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</si>
  <si>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</si>
  <si>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</si>
  <si>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</si>
  <si>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</si>
  <si>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</si>
  <si>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</si>
  <si>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</si>
  <si>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</si>
  <si>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</si>
  <si>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</si>
  <si>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</si>
  <si>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</si>
  <si>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</si>
  <si>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</si>
  <si>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</si>
  <si>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</si>
  <si>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</si>
  <si>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</si>
  <si>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</si>
  <si>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</si>
  <si>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</si>
  <si>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</si>
  <si>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</si>
  <si>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</si>
  <si>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</si>
  <si>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</si>
  <si>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</si>
  <si>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</si>
  <si>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</si>
  <si>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</si>
  <si>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</si>
  <si>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</si>
  <si>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</si>
  <si>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</si>
  <si>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</si>
  <si>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</si>
  <si>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</si>
  <si>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</si>
  <si>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</si>
  <si>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</si>
  <si>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</si>
  <si>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</si>
  <si>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</si>
  <si>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</si>
  <si>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</si>
  <si>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</si>
  <si>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</si>
  <si>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</si>
  <si>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</si>
  <si>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</si>
  <si>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</si>
  <si>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</si>
  <si>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</si>
  <si>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</si>
  <si>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</si>
  <si>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</si>
  <si>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</si>
  <si>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</si>
  <si>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</si>
  <si>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</si>
  <si>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</si>
  <si>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</si>
  <si>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</si>
  <si>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</si>
  <si>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</si>
  <si>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</si>
  <si>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</si>
  <si>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</si>
  <si>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</si>
  <si>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</si>
  <si>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</si>
  <si>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</si>
  <si>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</si>
  <si>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</si>
  <si>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</si>
  <si>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</si>
  <si>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</si>
  <si>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</si>
  <si>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</si>
  <si>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</si>
  <si>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</si>
  <si>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</si>
  <si>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</si>
  <si>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</si>
  <si>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</si>
  <si>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</si>
  <si>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</si>
  <si>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</si>
  <si>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</si>
  <si>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</si>
  <si>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</si>
  <si>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</si>
  <si>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</si>
  <si>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</si>
  <si>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</si>
  <si>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</si>
  <si>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</si>
  <si>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</si>
  <si>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</si>
  <si>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</si>
  <si>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</si>
  <si>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</si>
  <si>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</si>
  <si>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</si>
  <si>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</si>
  <si>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</si>
  <si>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</si>
  <si>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</si>
  <si>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</si>
  <si>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</si>
  <si>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</si>
  <si>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</si>
  <si>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</si>
  <si>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</si>
  <si>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</si>
  <si>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</si>
  <si>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</si>
  <si>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</si>
  <si>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</si>
  <si>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</si>
  <si>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</si>
  <si>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</si>
  <si>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</si>
  <si>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</si>
  <si>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</si>
  <si>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</si>
  <si>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</si>
  <si>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</si>
  <si>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</si>
  <si>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</si>
  <si>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</si>
  <si>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</si>
  <si>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</si>
  <si>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</si>
  <si>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</si>
  <si>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</si>
  <si>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</si>
  <si>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</si>
  <si>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</si>
  <si>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</si>
  <si>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</si>
  <si>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</si>
  <si>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</si>
  <si>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</si>
  <si>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</si>
  <si>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</si>
  <si>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</si>
  <si>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</si>
  <si>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</si>
  <si>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</si>
  <si>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</si>
  <si>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</si>
  <si>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</si>
  <si>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</si>
  <si>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</si>
  <si>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</si>
  <si>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</si>
  <si>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</si>
  <si>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</si>
  <si>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</si>
  <si>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</si>
  <si>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</si>
  <si>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</si>
  <si>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</si>
  <si>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</si>
  <si>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</si>
  <si>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</si>
  <si>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</si>
  <si>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</si>
  <si>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</si>
  <si>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</si>
  <si>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</si>
  <si>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</si>
  <si>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</si>
  <si>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</si>
  <si>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</si>
  <si>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</si>
  <si>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</si>
  <si>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</si>
  <si>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</si>
  <si>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</si>
  <si>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</si>
  <si>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</si>
  <si>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</si>
  <si>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</si>
  <si>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</si>
  <si>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</si>
  <si>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</si>
  <si>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</si>
  <si>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</si>
  <si>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</si>
  <si>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</si>
  <si>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</si>
  <si>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</si>
  <si>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</si>
  <si>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</si>
  <si>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</si>
  <si>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</si>
  <si>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</si>
  <si>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</si>
  <si>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</si>
  <si>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</si>
  <si>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</si>
  <si>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</si>
  <si>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</si>
  <si>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</si>
  <si>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</si>
  <si>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</si>
  <si>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</si>
  <si>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</si>
  <si>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</si>
  <si>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</si>
  <si>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</si>
  <si>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</si>
  <si>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</si>
  <si>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</si>
  <si>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</si>
  <si>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</si>
  <si>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</si>
  <si>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</si>
  <si>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</si>
  <si>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</si>
  <si>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</si>
  <si>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</si>
  <si>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</si>
  <si>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</si>
  <si>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</si>
  <si>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</si>
  <si>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</si>
  <si>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</si>
  <si>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</si>
  <si>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</si>
  <si>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</si>
  <si>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</si>
  <si>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</si>
  <si>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</si>
  <si>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</si>
  <si>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</si>
  <si>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</si>
  <si>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</si>
  <si>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</si>
  <si>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</si>
  <si>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</si>
  <si>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</si>
  <si>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</si>
  <si>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</si>
  <si>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</si>
  <si>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</si>
  <si>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</si>
  <si>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</si>
  <si>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</si>
  <si>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</si>
  <si>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</si>
  <si>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</si>
  <si>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</si>
  <si>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</si>
  <si>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</si>
  <si>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</si>
  <si>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</si>
  <si>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</si>
  <si>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</si>
  <si>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</si>
  <si>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</si>
  <si>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</si>
  <si>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</si>
  <si>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</si>
  <si>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</si>
  <si>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</si>
  <si>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</si>
  <si>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</si>
  <si>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</si>
  <si>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</si>
  <si>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</si>
  <si>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</si>
  <si>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</si>
  <si>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</si>
  <si>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</si>
  <si>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</si>
  <si>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</si>
  <si>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</si>
  <si>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</si>
  <si>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</si>
  <si>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</si>
  <si>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</si>
  <si>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</si>
  <si>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</si>
  <si>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</si>
  <si>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</si>
  <si>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</si>
  <si>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</si>
  <si>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</si>
  <si>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</si>
  <si>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</si>
  <si>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</si>
  <si>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</si>
  <si>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</si>
  <si>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</si>
  <si>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</si>
  <si>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</si>
  <si>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</si>
  <si>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</si>
  <si>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</si>
  <si>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</si>
  <si>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</si>
  <si>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</si>
  <si>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</si>
  <si>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</si>
  <si>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</si>
  <si>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</si>
  <si>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</si>
  <si>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</si>
  <si>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</si>
  <si>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</si>
  <si>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</si>
  <si>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</si>
  <si>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</si>
  <si>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</si>
  <si>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</si>
  <si>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</si>
  <si>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</si>
  <si>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</si>
  <si>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</si>
  <si>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</si>
  <si>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</si>
  <si>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</si>
  <si>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</si>
  <si>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</si>
  <si>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</si>
  <si>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</si>
  <si>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</si>
  <si>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</si>
  <si>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</si>
  <si>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</si>
  <si>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</si>
  <si>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</si>
  <si>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</si>
  <si>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</si>
  <si>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</si>
  <si>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</si>
  <si>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</si>
  <si>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</si>
  <si>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</si>
  <si>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</si>
  <si>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</si>
  <si>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</si>
  <si>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</si>
  <si>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</si>
  <si>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</si>
  <si>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</si>
  <si>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</si>
  <si>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</si>
  <si>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</si>
  <si>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</si>
  <si>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</si>
  <si>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</si>
  <si>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</si>
  <si>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</si>
  <si>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</si>
  <si>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</si>
  <si>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</si>
  <si>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</si>
  <si>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</si>
  <si>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</si>
  <si>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</si>
  <si>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</si>
  <si>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</si>
  <si>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</si>
  <si>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</si>
  <si>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</si>
  <si>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</si>
  <si>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</si>
  <si>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</si>
  <si>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</si>
  <si>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</si>
  <si>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</si>
  <si>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</si>
  <si>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</si>
  <si>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</si>
  <si>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</si>
  <si>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</si>
  <si>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</si>
  <si>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</si>
  <si>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</si>
  <si>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</si>
  <si>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</si>
  <si>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</si>
  <si>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</si>
  <si>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</si>
  <si>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</si>
  <si>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</si>
  <si>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</si>
  <si>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</si>
  <si>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</si>
  <si>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</si>
  <si>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</si>
  <si>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</si>
  <si>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</si>
  <si>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</si>
  <si>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</si>
  <si>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</si>
  <si>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</si>
  <si>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</si>
  <si>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</si>
  <si>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</si>
  <si>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</si>
  <si>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</si>
  <si>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</si>
  <si>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</si>
  <si>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</si>
  <si>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</si>
  <si>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</si>
  <si>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</si>
  <si>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</si>
  <si>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</si>
  <si>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</si>
  <si>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</si>
  <si>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</si>
  <si>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</si>
  <si>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</si>
  <si>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</si>
  <si>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</si>
  <si>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</si>
  <si>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</si>
  <si>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</si>
  <si>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</si>
  <si>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</si>
  <si>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</si>
  <si>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</si>
  <si>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</si>
  <si>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</si>
  <si>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</si>
  <si>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</si>
  <si>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</si>
  <si>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</si>
  <si>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</si>
  <si>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</si>
  <si>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</si>
  <si>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</si>
  <si>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</si>
  <si>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</si>
  <si>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</si>
  <si>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</si>
  <si>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</si>
  <si>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</si>
  <si>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</si>
  <si>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</si>
  <si>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</si>
  <si>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</si>
  <si>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</si>
  <si>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</si>
  <si>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</si>
  <si>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</si>
  <si>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</si>
  <si>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</si>
  <si>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</si>
  <si>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</si>
  <si>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</si>
  <si>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</si>
  <si>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</si>
  <si>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</si>
  <si>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</si>
  <si>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</si>
  <si>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</si>
  <si>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</si>
  <si>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</si>
  <si>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</si>
  <si>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</si>
  <si>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</si>
  <si>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</si>
  <si>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</si>
  <si>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</si>
  <si>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</si>
  <si>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</si>
  <si>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</si>
  <si>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</si>
  <si>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</si>
  <si>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</si>
  <si>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</si>
  <si>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</si>
  <si>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</si>
  <si>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</si>
  <si>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</si>
  <si>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</si>
  <si>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</si>
  <si>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</si>
  <si>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</si>
  <si>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</si>
  <si>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</si>
  <si>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</si>
  <si>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</si>
  <si>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</si>
  <si>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</si>
  <si>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</si>
  <si>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</si>
  <si>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</si>
  <si>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</si>
  <si>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</si>
  <si>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</si>
  <si>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</si>
  <si>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</si>
  <si>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</si>
  <si>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</si>
  <si>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</si>
  <si>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</si>
  <si>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</si>
  <si>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</si>
  <si>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</si>
  <si>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</si>
  <si>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</si>
  <si>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</si>
  <si>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</si>
  <si>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</si>
  <si>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</si>
  <si>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</si>
  <si>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</si>
  <si>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</si>
  <si>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</si>
  <si>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</si>
  <si>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</si>
  <si>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</si>
  <si>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</si>
  <si>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</si>
  <si>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</si>
  <si>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</si>
  <si>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</si>
  <si>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</si>
  <si>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</si>
  <si>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</si>
  <si>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</si>
  <si>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</si>
  <si>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</si>
  <si>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</si>
  <si>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</si>
  <si>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</si>
  <si>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</si>
  <si>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</si>
  <si>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</si>
  <si>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</si>
  <si>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</si>
  <si>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</si>
  <si>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</si>
  <si>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</si>
  <si>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</si>
  <si>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</si>
  <si>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</si>
  <si>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</si>
  <si>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</si>
  <si>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</si>
  <si>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</si>
  <si>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</si>
  <si>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</si>
  <si>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</si>
  <si>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</si>
  <si>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</si>
  <si>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</si>
  <si>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</si>
  <si>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</si>
  <si>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</si>
  <si>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</si>
  <si>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</si>
  <si>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</si>
  <si>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</si>
  <si>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</si>
  <si>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</si>
  <si>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</si>
  <si>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</si>
  <si>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</si>
  <si>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</si>
  <si>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</si>
  <si>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</si>
  <si>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</si>
  <si>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</si>
  <si>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</si>
  <si>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</si>
  <si>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</si>
  <si>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</si>
  <si>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</si>
  <si>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</si>
  <si>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</si>
  <si>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</si>
  <si>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</si>
  <si>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</si>
  <si>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</si>
  <si>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</si>
  <si>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</si>
  <si>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</si>
  <si>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</si>
  <si>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</si>
  <si>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</si>
  <si>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</si>
  <si>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</si>
  <si>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</si>
  <si>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</si>
  <si>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</si>
  <si>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</si>
  <si>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</si>
  <si>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</si>
  <si>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</si>
  <si>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</si>
  <si>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</si>
  <si>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</si>
  <si>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</si>
  <si>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</si>
  <si>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</si>
  <si>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</si>
  <si>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</si>
  <si>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</si>
  <si>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</si>
  <si>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</si>
  <si>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</si>
  <si>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</si>
  <si>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</si>
  <si>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</si>
  <si>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</si>
  <si>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</si>
  <si>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</si>
  <si>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</si>
  <si>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</si>
  <si>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</si>
  <si>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</si>
  <si>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</si>
  <si>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</si>
  <si>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</si>
  <si>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</si>
  <si>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</si>
  <si>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</si>
  <si>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</si>
  <si>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</si>
  <si>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</si>
  <si>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</si>
  <si>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</si>
  <si>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</si>
  <si>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</si>
  <si>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</si>
  <si>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</si>
  <si>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</si>
  <si>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</si>
  <si>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</si>
  <si>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</si>
  <si>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</si>
  <si>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</si>
  <si>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</si>
  <si>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</si>
  <si>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</si>
  <si>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</si>
  <si>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</si>
  <si>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</si>
  <si>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</si>
  <si>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</si>
  <si>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</si>
  <si>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</si>
  <si>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</si>
  <si>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</si>
  <si>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</si>
  <si>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</si>
  <si>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</si>
  <si>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</si>
  <si>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</si>
  <si>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</si>
  <si>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</si>
  <si>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</si>
  <si>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</si>
  <si>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</si>
  <si>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</si>
  <si>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</si>
  <si>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</si>
  <si>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</si>
  <si>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</si>
  <si>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</si>
  <si>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</si>
  <si>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</si>
  <si>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</si>
  <si>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</si>
  <si>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</si>
  <si>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</si>
  <si>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</si>
  <si>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</si>
  <si>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</si>
  <si>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</si>
  <si>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</si>
  <si>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</si>
  <si>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</si>
  <si>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</si>
  <si>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</si>
  <si>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</si>
  <si>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</si>
  <si>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</si>
  <si>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</si>
  <si>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</si>
  <si>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</si>
  <si>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</si>
  <si>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</si>
  <si>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</si>
  <si>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</si>
  <si>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</si>
  <si>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</si>
  <si>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</si>
  <si>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</si>
  <si>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</si>
  <si>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</si>
  <si>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</si>
  <si>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</si>
  <si>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</si>
  <si>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</si>
  <si>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</si>
  <si>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</si>
  <si>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</si>
  <si>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</si>
  <si>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</si>
  <si>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</si>
  <si>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</si>
  <si>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</si>
  <si>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</si>
  <si>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</si>
  <si>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</si>
  <si>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</si>
  <si>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</si>
  <si>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</si>
  <si>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</si>
  <si>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</si>
  <si>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</si>
  <si>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</si>
  <si>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</si>
  <si>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</si>
  <si>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</si>
  <si>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</si>
  <si>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</si>
  <si>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</si>
  <si>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</si>
  <si>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</si>
  <si>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</si>
  <si>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</si>
  <si>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</si>
  <si>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</si>
  <si>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</si>
  <si>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</si>
  <si>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</si>
  <si>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</si>
  <si>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</si>
  <si>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</si>
  <si>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</si>
  <si>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</si>
  <si>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</si>
  <si>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</si>
  <si>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</si>
  <si>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</si>
  <si>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</si>
  <si>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</si>
  <si>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</si>
  <si>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</si>
  <si>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</si>
  <si>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</si>
  <si>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</si>
  <si>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</si>
  <si>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</si>
  <si>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</si>
  <si>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</si>
  <si>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</si>
  <si>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</si>
  <si>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</si>
  <si>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</si>
  <si>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</si>
  <si>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</si>
  <si>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</si>
  <si>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</si>
  <si>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</si>
  <si>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</si>
  <si>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</si>
  <si>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</si>
  <si>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</si>
  <si>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</si>
  <si>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</si>
  <si>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</si>
  <si>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</si>
  <si>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</si>
  <si>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</si>
  <si>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</si>
  <si>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</si>
  <si>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</si>
  <si>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</si>
  <si>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</si>
  <si>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</si>
  <si>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</si>
  <si>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</si>
  <si>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</si>
  <si>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</si>
  <si>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</si>
  <si>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</si>
  <si>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</si>
  <si>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</si>
  <si>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</si>
  <si>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</si>
  <si>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</si>
  <si>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</si>
  <si>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</si>
  <si>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</si>
  <si>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</si>
  <si>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</si>
  <si>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</si>
  <si>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</si>
  <si>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</si>
  <si>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</si>
  <si>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</si>
  <si>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</si>
  <si>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</si>
  <si>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</si>
  <si>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</si>
  <si>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</si>
  <si>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</si>
  <si>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</si>
  <si>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</si>
  <si>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</si>
  <si>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</si>
  <si>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</si>
  <si>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</si>
  <si>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</si>
  <si>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</si>
  <si>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</si>
  <si>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</si>
  <si>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</si>
  <si>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</si>
  <si>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</si>
  <si>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</si>
  <si>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</si>
  <si>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</si>
  <si>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</si>
  <si>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</si>
  <si>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</si>
  <si>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</si>
  <si>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</si>
  <si>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</si>
  <si>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</si>
  <si>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</si>
  <si>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</si>
  <si>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</si>
  <si>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</si>
  <si>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</si>
  <si>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</si>
  <si>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</si>
  <si>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</si>
  <si>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</si>
  <si>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</si>
  <si>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</si>
  <si>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</si>
  <si>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</si>
  <si>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</si>
  <si>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</si>
  <si>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</si>
  <si>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</si>
  <si>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</si>
  <si>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</si>
  <si>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</si>
  <si>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</si>
  <si>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</si>
  <si>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</si>
  <si>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</si>
  <si>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</si>
  <si>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</si>
  <si>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</si>
  <si>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</si>
  <si>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</si>
  <si>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</si>
  <si>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</si>
  <si>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</si>
  <si>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</si>
  <si>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</si>
  <si>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</si>
  <si>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</si>
  <si>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</si>
  <si>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</si>
  <si>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</si>
  <si>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</si>
  <si>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</si>
  <si>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</si>
  <si>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</si>
  <si>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</si>
  <si>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</si>
  <si>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</si>
  <si>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</si>
  <si>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</si>
  <si>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</si>
  <si>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</si>
  <si>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</si>
  <si>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</si>
  <si>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</si>
  <si>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</si>
  <si>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</si>
  <si>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</si>
  <si>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</si>
  <si>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</si>
  <si>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</si>
  <si>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</si>
  <si>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</si>
  <si>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</si>
  <si>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</si>
  <si>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</si>
  <si>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</si>
  <si>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</si>
  <si>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</si>
  <si>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</si>
  <si>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</si>
  <si>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</si>
  <si>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</si>
  <si>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</si>
  <si>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</si>
  <si>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</si>
  <si>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</si>
  <si>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</si>
  <si>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</si>
  <si>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</si>
  <si>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</si>
  <si>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</si>
  <si>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</si>
  <si>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</si>
  <si>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</si>
  <si>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</si>
  <si>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</si>
  <si>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</si>
  <si>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</si>
  <si>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</si>
  <si>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</si>
  <si>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</si>
  <si>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</si>
  <si>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</si>
  <si>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</si>
  <si>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</si>
  <si>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</si>
  <si>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</si>
  <si>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</si>
  <si>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</si>
  <si>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</si>
  <si>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</si>
  <si>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</si>
  <si>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</si>
  <si>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</si>
  <si>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</si>
  <si>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</si>
  <si>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</si>
  <si>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</si>
  <si>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</si>
  <si>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</si>
  <si>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</si>
  <si>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</si>
  <si>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</si>
  <si>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</si>
  <si>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</si>
  <si>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</si>
  <si>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</si>
  <si>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</si>
  <si>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</si>
  <si>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</si>
  <si>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</si>
  <si>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</si>
  <si>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</si>
  <si>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</si>
  <si>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</si>
  <si>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</si>
  <si>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</si>
  <si>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</si>
  <si>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</si>
  <si>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</si>
  <si>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</si>
  <si>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</si>
  <si>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</si>
  <si>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</si>
  <si>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</si>
  <si>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</si>
  <si>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</si>
  <si>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</si>
  <si>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</si>
  <si>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</si>
  <si>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</si>
  <si>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</si>
  <si>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</si>
  <si>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</si>
  <si>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</si>
  <si>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</si>
  <si>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</si>
  <si>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</si>
  <si>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</si>
  <si>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</si>
  <si>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</si>
  <si>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</si>
  <si>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</si>
  <si>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</si>
  <si>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</si>
  <si>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</si>
  <si>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</si>
  <si>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</si>
  <si>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</si>
  <si>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</si>
  <si>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</si>
  <si>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</si>
  <si>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</si>
  <si>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</si>
  <si>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</si>
  <si>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</si>
  <si>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</si>
  <si>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</si>
  <si>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</si>
  <si>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</si>
  <si>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</si>
  <si>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</si>
  <si>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</si>
  <si>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</si>
  <si>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</si>
  <si>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</si>
  <si>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</si>
  <si>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</si>
  <si>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</si>
  <si>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</si>
  <si>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</si>
  <si>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</si>
  <si>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</si>
  <si>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</si>
  <si>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</si>
  <si>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</si>
  <si>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</si>
  <si>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</si>
  <si>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</si>
  <si>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</si>
  <si>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</si>
  <si>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</si>
  <si>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</si>
  <si>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</si>
  <si>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</si>
  <si>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</si>
  <si>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</si>
  <si>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</si>
  <si>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</si>
  <si>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</si>
  <si>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</si>
  <si>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</si>
  <si>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</si>
  <si>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</si>
  <si>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</si>
  <si>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</si>
  <si>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</si>
  <si>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</si>
  <si>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</si>
  <si>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</si>
  <si>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</si>
  <si>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</si>
  <si>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</si>
  <si>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</si>
  <si>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</si>
  <si>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</si>
  <si>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</si>
  <si>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</si>
  <si>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</si>
  <si>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</si>
  <si>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</si>
  <si>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</si>
  <si>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</si>
  <si>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</si>
  <si>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</si>
  <si>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</si>
  <si>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</si>
  <si>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</si>
  <si>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</si>
  <si>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</si>
  <si>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</si>
  <si>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</si>
  <si>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</si>
  <si>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</si>
  <si>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</si>
  <si>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</si>
  <si>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</si>
  <si>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</si>
  <si>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</si>
  <si>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</si>
  <si>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</si>
  <si>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</si>
  <si>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</si>
  <si>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</si>
  <si>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</si>
  <si>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</si>
  <si>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</si>
  <si>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</si>
  <si>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</si>
  <si>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</si>
  <si>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</si>
  <si>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</si>
  <si>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</si>
  <si>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</si>
  <si>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</si>
  <si>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</si>
  <si>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</si>
  <si>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</si>
  <si>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</si>
  <si>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</si>
  <si>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</si>
  <si>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</si>
  <si>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</si>
  <si>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</si>
  <si>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</si>
  <si>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</si>
  <si>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</si>
  <si>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</si>
  <si>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</si>
  <si>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</si>
  <si>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</si>
  <si>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</si>
  <si>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</si>
  <si>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</si>
  <si>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</si>
  <si>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</si>
  <si>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</si>
  <si>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</si>
  <si>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</si>
  <si>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</si>
  <si>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</si>
  <si>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</si>
  <si>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</si>
  <si>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</si>
  <si>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</si>
  <si>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</si>
  <si>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</si>
  <si>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</si>
  <si>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</si>
  <si>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</si>
  <si>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</si>
  <si>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</si>
  <si>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</si>
  <si>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</si>
  <si>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</si>
  <si>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</si>
  <si>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</si>
  <si>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</si>
  <si>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</si>
  <si>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</si>
  <si>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</si>
  <si>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</si>
  <si>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</si>
  <si>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</si>
  <si>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</si>
  <si>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</si>
  <si>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</si>
  <si>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</si>
  <si>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</si>
  <si>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</si>
  <si>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</si>
  <si>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</si>
  <si>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</si>
  <si>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</si>
  <si>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</si>
  <si>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</si>
  <si>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</si>
  <si>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</si>
  <si>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</si>
  <si>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</si>
  <si>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</si>
  <si>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</si>
  <si>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</si>
  <si>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</si>
  <si>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</si>
  <si>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</si>
  <si>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</si>
  <si>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</si>
  <si>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</si>
  <si>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</si>
  <si>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</si>
  <si>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</si>
  <si>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</si>
  <si>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</si>
  <si>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</si>
  <si>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</si>
  <si>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</si>
  <si>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</si>
  <si>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</si>
  <si>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</si>
  <si>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</si>
  <si>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</si>
  <si>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</si>
  <si>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</si>
  <si>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</si>
  <si>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</si>
  <si>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</si>
  <si>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</si>
  <si>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</si>
  <si>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</si>
  <si>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</si>
  <si>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</si>
  <si>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</si>
  <si>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</si>
  <si>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</si>
  <si>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</si>
  <si>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</si>
  <si>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</si>
  <si>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</si>
  <si>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</si>
  <si>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</si>
  <si>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</si>
  <si>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</si>
  <si>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</si>
  <si>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</si>
  <si>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</si>
  <si>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</si>
  <si>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</si>
  <si>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</si>
  <si>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</si>
  <si>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</si>
  <si>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</si>
  <si>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</si>
  <si>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</si>
  <si>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</si>
  <si>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</si>
  <si>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</si>
  <si>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</si>
  <si>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</si>
  <si>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</si>
  <si>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</si>
  <si>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</si>
  <si>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</si>
  <si>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</si>
  <si>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</si>
  <si>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</si>
  <si>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</si>
  <si>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</si>
  <si>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</si>
  <si>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</si>
  <si>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</si>
  <si>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</si>
  <si>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</si>
  <si>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</si>
  <si>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</si>
  <si>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</si>
  <si>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</si>
  <si>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</si>
  <si>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</si>
  <si>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</si>
  <si>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</si>
  <si>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</si>
  <si>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</si>
  <si>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</si>
  <si>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</si>
  <si>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</si>
  <si>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</si>
  <si>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</si>
  <si>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</si>
  <si>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</si>
  <si>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</si>
  <si>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</si>
  <si>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</si>
  <si>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</si>
  <si>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</si>
  <si>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</si>
  <si>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</si>
  <si>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</si>
  <si>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</si>
  <si>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</si>
  <si>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</si>
  <si>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</si>
  <si>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</si>
  <si>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</si>
  <si>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</si>
  <si>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</si>
  <si>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</si>
  <si>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</si>
  <si>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</si>
  <si>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</si>
  <si>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</si>
  <si>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</si>
  <si>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</si>
  <si>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</si>
  <si>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</si>
  <si>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</si>
  <si>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</si>
  <si>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</si>
  <si>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</si>
  <si>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</si>
  <si>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</si>
  <si>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</si>
  <si>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</si>
  <si>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</si>
  <si>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</si>
  <si>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</si>
  <si>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</si>
  <si>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</si>
  <si>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</si>
  <si>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</si>
  <si>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</si>
  <si>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</si>
  <si>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</si>
  <si>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</si>
  <si>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</si>
  <si>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</si>
  <si>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</si>
  <si>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</si>
  <si>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</si>
  <si>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</si>
  <si>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</si>
  <si>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</si>
  <si>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</si>
  <si>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</si>
  <si>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</si>
  <si>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</si>
  <si>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</si>
  <si>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</si>
  <si>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</si>
  <si>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</si>
  <si>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</si>
  <si>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</si>
  <si>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</si>
  <si>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</si>
  <si>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</si>
  <si>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</si>
  <si>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</si>
  <si>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</si>
  <si>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</si>
  <si>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</si>
  <si>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</si>
  <si>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</si>
  <si>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</si>
  <si>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</si>
  <si>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</si>
  <si>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</si>
  <si>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</si>
  <si>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</si>
  <si>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</si>
  <si>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</si>
  <si>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</si>
  <si>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</si>
  <si>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</si>
  <si>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</si>
  <si>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</si>
  <si>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</si>
  <si>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</si>
  <si>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</si>
  <si>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</si>
  <si>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</si>
  <si>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</si>
  <si>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</si>
  <si>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</si>
  <si>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</si>
  <si>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</si>
  <si>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</si>
  <si>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</si>
  <si>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</si>
  <si>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</si>
  <si>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</si>
  <si>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</si>
  <si>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</si>
  <si>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</si>
  <si>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</si>
  <si>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</si>
  <si>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</si>
  <si>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</si>
  <si>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</si>
  <si>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</si>
  <si>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</si>
  <si>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</si>
  <si>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</si>
  <si>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</si>
  <si>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</si>
  <si>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</si>
  <si>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</si>
  <si>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</si>
  <si>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</si>
  <si>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</si>
  <si>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</si>
  <si>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</si>
  <si>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</si>
  <si>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</si>
  <si>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</si>
  <si>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</si>
  <si>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</si>
  <si>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</si>
  <si>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</si>
  <si>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</si>
  <si>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</si>
  <si>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</si>
  <si>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</si>
  <si>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</si>
  <si>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</si>
  <si>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</si>
  <si>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</si>
  <si>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</si>
  <si>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</si>
  <si>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</si>
  <si>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</si>
  <si>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</si>
  <si>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</si>
  <si>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</si>
  <si>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</si>
  <si>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</si>
  <si>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</si>
  <si>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</si>
  <si>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</si>
  <si>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</si>
  <si>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</si>
  <si>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</si>
  <si>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</si>
  <si>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</si>
  <si>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</si>
  <si>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</si>
  <si>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</si>
  <si>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</si>
  <si>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</si>
  <si>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</si>
  <si>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</si>
  <si>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</si>
  <si>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</si>
  <si>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</si>
  <si>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</si>
  <si>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</si>
  <si>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</si>
  <si>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</si>
  <si>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</si>
  <si>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</si>
  <si>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</si>
  <si>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</si>
  <si>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</si>
  <si>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</si>
  <si>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</si>
  <si>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</si>
  <si>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</si>
  <si>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</si>
  <si>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</si>
  <si>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</si>
  <si>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</si>
  <si>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</si>
  <si>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</si>
  <si>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</si>
  <si>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</si>
  <si>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</si>
  <si>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</si>
  <si>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</si>
  <si>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</si>
  <si>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</si>
  <si>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</si>
  <si>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</si>
  <si>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</si>
  <si>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</si>
  <si>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</si>
  <si>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</si>
  <si>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</si>
  <si>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</si>
  <si>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</si>
  <si>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</si>
  <si>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</si>
  <si>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</si>
  <si>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</si>
  <si>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</si>
  <si>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</si>
  <si>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</si>
  <si>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</si>
  <si>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</si>
  <si>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</si>
  <si>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</si>
  <si>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</si>
  <si>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</si>
  <si>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</si>
  <si>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</si>
  <si>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</si>
  <si>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</si>
  <si>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</si>
  <si>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</si>
  <si>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</si>
  <si>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</si>
  <si>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</si>
  <si>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</si>
  <si>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</si>
  <si>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</si>
  <si>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</si>
  <si>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</si>
  <si>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</si>
  <si>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</si>
  <si>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</si>
  <si>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</si>
  <si>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</si>
  <si>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</si>
  <si>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</si>
  <si>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</si>
  <si>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</si>
  <si>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</si>
  <si>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</si>
  <si>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</si>
  <si>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</si>
  <si>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</si>
  <si>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</si>
  <si>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</si>
  <si>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</si>
  <si>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</si>
  <si>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</si>
  <si>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</si>
  <si>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</si>
  <si>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</si>
  <si>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</si>
  <si>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</si>
  <si>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</si>
  <si>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</si>
  <si>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</si>
  <si>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</si>
  <si>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</si>
  <si>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</si>
  <si>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</si>
  <si>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</si>
  <si>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</si>
  <si>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</si>
  <si>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</si>
  <si>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</si>
  <si>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</si>
  <si>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</si>
  <si>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</si>
  <si>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</si>
  <si>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</si>
  <si>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</si>
  <si>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</si>
  <si>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</si>
  <si>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</si>
  <si>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</si>
  <si>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</si>
  <si>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</si>
  <si>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</si>
  <si>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</si>
  <si>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</si>
  <si>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</si>
  <si>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</si>
  <si>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</si>
  <si>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</si>
  <si>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</si>
  <si>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</si>
  <si>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</si>
  <si>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</si>
  <si>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</si>
  <si>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</si>
  <si>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</si>
  <si>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</si>
  <si>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</si>
  <si>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</si>
  <si>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</si>
  <si>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</si>
  <si>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</si>
  <si>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</si>
  <si>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</si>
  <si>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</si>
  <si>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</si>
  <si>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</si>
  <si>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</si>
  <si>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</si>
  <si>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</si>
  <si>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</si>
  <si>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</si>
  <si>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</si>
  <si>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</si>
  <si>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</si>
  <si>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</si>
  <si>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</si>
  <si>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</si>
  <si>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</si>
  <si>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</si>
  <si>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</si>
  <si>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</si>
  <si>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</si>
  <si>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</si>
  <si>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</si>
  <si>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</si>
  <si>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</si>
  <si>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</si>
  <si>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</si>
  <si>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</si>
  <si>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</si>
  <si>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</si>
  <si>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</si>
  <si>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</si>
  <si>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</si>
  <si>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</si>
  <si>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</si>
  <si>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</si>
  <si>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</si>
  <si>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</si>
  <si>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</si>
  <si>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</si>
  <si>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</si>
  <si>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</si>
  <si>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</si>
  <si>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</si>
  <si>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</si>
  <si>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</si>
  <si>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</si>
  <si>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</si>
  <si>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</si>
  <si>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</si>
  <si>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</si>
  <si>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</si>
  <si>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</si>
  <si>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</si>
  <si>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</si>
  <si>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</si>
  <si>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</si>
  <si>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</si>
  <si>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</si>
  <si>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</si>
  <si>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</si>
  <si>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</si>
  <si>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</si>
  <si>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</si>
  <si>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</si>
  <si>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</si>
  <si>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</si>
  <si>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</si>
  <si>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</si>
  <si>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</si>
  <si>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</si>
  <si>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</si>
  <si>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</si>
  <si>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</si>
  <si>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</si>
  <si>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</si>
  <si>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</si>
  <si>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</si>
  <si>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</si>
  <si>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</si>
  <si>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</si>
  <si>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</si>
  <si>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</si>
  <si>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</si>
  <si>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</si>
  <si>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</si>
  <si>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</si>
  <si>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</si>
  <si>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</si>
  <si>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</si>
  <si>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</si>
  <si>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</si>
  <si>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</si>
  <si>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</si>
  <si>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</si>
  <si>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</si>
  <si>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</si>
  <si>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</si>
  <si>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</si>
  <si>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</si>
  <si>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</si>
  <si>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</si>
  <si>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</si>
  <si>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</si>
  <si>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</si>
  <si>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</si>
  <si>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</si>
  <si>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</si>
  <si>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</si>
  <si>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</si>
  <si>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</si>
  <si>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</si>
  <si>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</si>
  <si>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</si>
  <si>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</si>
  <si>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</si>
  <si>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</si>
  <si>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</si>
  <si>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</si>
  <si>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</si>
  <si>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</si>
  <si>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</si>
  <si>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</si>
  <si>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</si>
  <si>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</si>
  <si>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</si>
  <si>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</si>
  <si>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</si>
  <si>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</si>
  <si>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</si>
  <si>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</si>
  <si>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</si>
  <si>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</si>
  <si>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</si>
  <si>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</si>
  <si>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</si>
  <si>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</si>
  <si>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</si>
  <si>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</si>
  <si>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</si>
  <si>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</si>
  <si>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</si>
  <si>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</si>
  <si>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</si>
  <si>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</si>
  <si>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</si>
  <si>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</si>
  <si>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</si>
  <si>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</si>
  <si>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</si>
  <si>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</si>
  <si>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</si>
  <si>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</si>
  <si>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</si>
  <si>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</si>
  <si>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</si>
  <si>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</si>
  <si>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</si>
  <si>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</si>
  <si>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</si>
  <si>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</si>
  <si>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</si>
  <si>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</si>
  <si>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</si>
  <si>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</si>
  <si>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</si>
  <si>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</si>
  <si>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</si>
  <si>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</si>
  <si>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</si>
  <si>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</si>
  <si>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</si>
  <si>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</si>
  <si>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</si>
  <si>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</si>
  <si>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</si>
  <si>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</si>
  <si>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</si>
  <si>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</si>
  <si>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</si>
  <si>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</si>
  <si>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</si>
  <si>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</si>
  <si>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</si>
  <si>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</si>
  <si>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</si>
  <si>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</si>
  <si>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</si>
  <si>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</si>
  <si>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</si>
  <si>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</si>
  <si>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</si>
  <si>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</si>
  <si>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</si>
  <si>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</si>
  <si>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</si>
  <si>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</si>
  <si>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</si>
  <si>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</si>
  <si>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</si>
  <si>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</si>
  <si>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</si>
  <si>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</si>
  <si>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</si>
  <si>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</si>
  <si>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</si>
  <si>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</si>
  <si>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</si>
  <si>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</si>
  <si>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</si>
  <si>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</si>
  <si>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</si>
  <si>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</si>
  <si>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</si>
  <si>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</si>
  <si>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</si>
  <si>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</si>
  <si>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</si>
  <si>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</si>
  <si>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</si>
  <si>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</si>
  <si>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</si>
  <si>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</si>
  <si>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</si>
  <si>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</si>
  <si>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</si>
  <si>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</si>
  <si>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</si>
  <si>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</si>
  <si>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</si>
  <si>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</si>
  <si>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</si>
  <si>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</si>
  <si>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</si>
  <si>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</si>
  <si>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</si>
  <si>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</si>
  <si>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</si>
  <si>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</si>
  <si>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</si>
  <si>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</si>
  <si>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</si>
  <si>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</si>
  <si>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</si>
  <si>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</si>
  <si>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</si>
  <si>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</si>
  <si>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</si>
  <si>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</si>
  <si>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</si>
  <si>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</si>
  <si>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</si>
  <si>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</si>
  <si>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</si>
  <si>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</si>
  <si>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</si>
  <si>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</si>
  <si>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</si>
  <si>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</si>
  <si>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</si>
  <si>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</si>
  <si>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</si>
  <si>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</si>
  <si>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</si>
  <si>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</si>
  <si>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</si>
  <si>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</si>
  <si>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</si>
  <si>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</si>
  <si>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</si>
  <si>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</si>
  <si>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</si>
  <si>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</si>
  <si>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</si>
  <si>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</si>
  <si>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</si>
  <si>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</si>
  <si>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</si>
  <si>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</si>
  <si>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</si>
  <si>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</si>
  <si>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</si>
  <si>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</si>
  <si>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</si>
  <si>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</si>
  <si>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</si>
  <si>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</si>
  <si>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</si>
  <si>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</si>
  <si>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</si>
  <si>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</si>
  <si>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</si>
  <si>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</si>
  <si>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</si>
  <si>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</si>
  <si>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</si>
  <si>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</si>
  <si>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</si>
  <si>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</si>
  <si>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</si>
  <si>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</si>
  <si>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</si>
  <si>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</si>
  <si>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</si>
  <si>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</si>
  <si>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</si>
  <si>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</si>
  <si>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</si>
  <si>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</si>
  <si>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</si>
  <si>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</si>
  <si>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</si>
  <si>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</si>
  <si>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</si>
  <si>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</si>
  <si>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</si>
  <si>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</si>
  <si>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</si>
  <si>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</si>
  <si>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</si>
  <si>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</si>
  <si>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</si>
  <si>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</si>
  <si>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</si>
  <si>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</si>
  <si>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</si>
  <si>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</si>
  <si>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</si>
  <si>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</si>
  <si>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</si>
  <si>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</si>
  <si>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</si>
  <si>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</si>
  <si>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</si>
  <si>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</si>
  <si>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</si>
  <si>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</si>
  <si>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</si>
  <si>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</si>
  <si>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</si>
  <si>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</si>
  <si>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</si>
  <si>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</si>
  <si>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</si>
  <si>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</si>
  <si>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</si>
  <si>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</si>
  <si>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</si>
  <si>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</si>
  <si>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</si>
  <si>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</si>
  <si>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</si>
  <si>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</si>
  <si>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</si>
  <si>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</si>
  <si>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</si>
  <si>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</si>
  <si>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</si>
  <si>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</si>
  <si>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</si>
  <si>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</si>
  <si>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</si>
  <si>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</si>
  <si>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</si>
  <si>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</si>
  <si>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</si>
  <si>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</si>
  <si>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</si>
  <si>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</si>
  <si>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</si>
  <si>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</si>
  <si>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</si>
  <si>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</si>
  <si>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</si>
  <si>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</si>
  <si>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</si>
  <si>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</si>
  <si>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</si>
  <si>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</si>
  <si>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</si>
  <si>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</si>
  <si>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</si>
  <si>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</si>
  <si>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</si>
  <si>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</si>
  <si>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</si>
  <si>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</si>
  <si>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</si>
  <si>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</si>
  <si>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</si>
  <si>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</si>
  <si>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</si>
  <si>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</si>
  <si>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</si>
  <si>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</si>
  <si>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</si>
  <si>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</si>
  <si>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</si>
  <si>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</si>
  <si>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</si>
  <si>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</si>
  <si>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</si>
  <si>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</si>
  <si>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</si>
  <si>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</si>
  <si>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</si>
  <si>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</si>
  <si>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</si>
  <si>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</si>
  <si>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</si>
  <si>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</si>
  <si>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</si>
  <si>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</si>
  <si>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</si>
  <si>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</si>
  <si>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</si>
  <si>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</si>
  <si>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</si>
  <si>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</si>
  <si>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</si>
  <si>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</si>
  <si>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</si>
  <si>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</si>
  <si>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</si>
  <si>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</si>
  <si>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</si>
  <si>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</si>
  <si>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</si>
  <si>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</si>
  <si>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</si>
  <si>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</si>
  <si>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</si>
  <si>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</si>
  <si>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</si>
  <si>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</si>
  <si>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</si>
  <si>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</si>
  <si>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</si>
  <si>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</si>
  <si>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</si>
  <si>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</si>
  <si>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</si>
  <si>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</si>
  <si>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</si>
  <si>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</si>
  <si>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</si>
  <si>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</si>
  <si>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</si>
  <si>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</si>
  <si>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</si>
  <si>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</si>
  <si>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</si>
  <si>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</si>
  <si>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</si>
  <si>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</si>
  <si>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</si>
  <si>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</si>
  <si>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</si>
  <si>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</si>
  <si>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</si>
  <si>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</si>
  <si>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</si>
  <si>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</si>
  <si>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</si>
  <si>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</si>
  <si>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</si>
  <si>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</si>
  <si>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</si>
  <si>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</si>
  <si>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</si>
  <si>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</si>
  <si>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</si>
  <si>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</si>
  <si>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</si>
  <si>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</si>
  <si>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</si>
  <si>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</si>
  <si>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</si>
  <si>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</si>
  <si>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</si>
  <si>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</si>
  <si>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</si>
  <si>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</si>
  <si>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</si>
  <si>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</si>
  <si>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</si>
  <si>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</si>
  <si>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</si>
  <si>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</si>
  <si>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</si>
  <si>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</si>
  <si>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</si>
  <si>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</si>
  <si>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</si>
  <si>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</si>
  <si>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</si>
  <si>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</si>
  <si>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</si>
  <si>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</si>
  <si>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</si>
  <si>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</si>
  <si>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</si>
  <si>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</si>
  <si>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</si>
  <si>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</si>
  <si>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</si>
  <si>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</si>
  <si>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</si>
  <si>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</si>
  <si>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</si>
  <si>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</si>
  <si>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</si>
  <si>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</si>
  <si>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</si>
  <si>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</si>
  <si>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</si>
  <si>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</si>
  <si>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</si>
  <si>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</si>
  <si>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</si>
  <si>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</si>
  <si>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</si>
  <si>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</si>
  <si>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</si>
  <si>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</si>
  <si>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</si>
  <si>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</si>
  <si>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</si>
  <si>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</si>
  <si>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</si>
  <si>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</si>
  <si>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</si>
  <si>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</si>
  <si>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</si>
  <si>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</si>
  <si>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</si>
  <si>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</si>
  <si>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</si>
  <si>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</si>
  <si>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</si>
  <si>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</si>
  <si>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</si>
  <si>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</si>
  <si>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</si>
  <si>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</si>
  <si>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</si>
  <si>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</si>
  <si>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</si>
  <si>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</si>
  <si>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</si>
  <si>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</si>
  <si>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</si>
  <si>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</si>
  <si>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</si>
  <si>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</si>
  <si>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</si>
  <si>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</si>
  <si>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</si>
  <si>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</si>
  <si>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</si>
  <si>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</si>
  <si>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</si>
  <si>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</si>
  <si>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</si>
  <si>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</si>
  <si>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</si>
  <si>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</si>
  <si>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</si>
  <si>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</si>
  <si>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</si>
  <si>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</si>
  <si>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</si>
  <si>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</si>
  <si>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</si>
  <si>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</si>
  <si>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</si>
  <si>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</si>
  <si>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</si>
  <si>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</si>
  <si>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</si>
  <si>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</si>
  <si>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</si>
  <si>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</si>
  <si>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</si>
  <si>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</si>
  <si>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</si>
  <si>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</si>
  <si>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</si>
  <si>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</si>
  <si>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</si>
  <si>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</si>
  <si>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</si>
  <si>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</si>
  <si>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</si>
  <si>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</si>
  <si>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</si>
  <si>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</si>
  <si>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</si>
  <si>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</si>
  <si>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</si>
  <si>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</si>
  <si>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</si>
  <si>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</si>
  <si>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</si>
  <si>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</si>
  <si>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</si>
  <si>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</si>
  <si>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</si>
  <si>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</si>
  <si>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</si>
  <si>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</si>
  <si>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</si>
  <si>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</si>
  <si>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</si>
  <si>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</si>
  <si>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</si>
  <si>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</si>
  <si>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</si>
  <si>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</si>
  <si>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</si>
  <si>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</si>
  <si>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</si>
  <si>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</si>
  <si>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</si>
  <si>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</si>
  <si>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</si>
  <si>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</si>
  <si>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</si>
  <si>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</si>
  <si>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</si>
  <si>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</si>
  <si>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</si>
  <si>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</si>
  <si>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</si>
  <si>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</si>
  <si>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</si>
  <si>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</si>
  <si>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</si>
  <si>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</si>
  <si>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</si>
  <si>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</si>
  <si>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</si>
  <si>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</si>
  <si>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</si>
  <si>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</si>
  <si>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</si>
  <si>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</si>
  <si>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</si>
  <si>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</si>
  <si>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</si>
  <si>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</si>
  <si>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</si>
  <si>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</si>
  <si>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</si>
  <si>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</si>
  <si>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</si>
  <si>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</si>
  <si>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</si>
  <si>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</si>
  <si>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</si>
  <si>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</si>
  <si>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</si>
  <si>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</si>
  <si>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</si>
  <si>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</si>
  <si>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</si>
  <si>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</si>
  <si>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</si>
  <si>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</si>
  <si>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</si>
  <si>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</si>
  <si>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</si>
  <si>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</si>
  <si>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</si>
  <si>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</si>
  <si>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</si>
  <si>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</si>
  <si>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</si>
  <si>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</si>
  <si>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</si>
  <si>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</si>
  <si>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</si>
  <si>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</si>
  <si>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</si>
  <si>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</si>
  <si>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</si>
  <si>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</si>
  <si>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</si>
  <si>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</si>
  <si>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</si>
  <si>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</si>
  <si>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</si>
  <si>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</si>
  <si>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</si>
  <si>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</si>
  <si>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</si>
  <si>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</si>
  <si>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</si>
  <si>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</si>
  <si>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</si>
  <si>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</si>
  <si>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</si>
  <si>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</si>
  <si>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</si>
  <si>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</si>
  <si>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</si>
  <si>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</si>
  <si>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</si>
  <si>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</si>
  <si>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</si>
  <si>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</si>
  <si>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</si>
  <si>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</si>
  <si>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</si>
  <si>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</si>
  <si>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</si>
  <si>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</si>
  <si>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</si>
  <si>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</si>
  <si>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</si>
  <si>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</si>
  <si>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</si>
  <si>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</si>
  <si>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</si>
  <si>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</si>
  <si>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</si>
  <si>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</si>
  <si>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</si>
  <si>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</si>
  <si>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</si>
  <si>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</si>
  <si>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</si>
  <si>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</si>
  <si>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</si>
  <si>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</si>
  <si>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</si>
  <si>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</si>
  <si>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</si>
  <si>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</si>
  <si>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</si>
  <si>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</si>
  <si>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</si>
  <si>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</si>
  <si>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</si>
  <si>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</si>
  <si>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</si>
  <si>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</si>
  <si>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</si>
  <si>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</si>
  <si>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</si>
  <si>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</si>
  <si>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</si>
  <si>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</si>
  <si>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</si>
  <si>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</si>
  <si>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</si>
  <si>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</si>
  <si>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</si>
  <si>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</si>
  <si>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</si>
  <si>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</si>
  <si>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</si>
  <si>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</si>
  <si>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</si>
  <si>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</si>
  <si>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</si>
  <si>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</si>
  <si>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</si>
  <si>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</si>
  <si>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</si>
  <si>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</si>
  <si>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</si>
  <si>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</si>
  <si>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</si>
  <si>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</si>
  <si>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</si>
  <si>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</si>
  <si>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</si>
  <si>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</si>
  <si>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</si>
  <si>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</si>
  <si>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</si>
  <si>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</si>
  <si>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</si>
  <si>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</si>
  <si>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</si>
  <si>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</si>
  <si>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</si>
  <si>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</si>
  <si>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</si>
  <si>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</si>
  <si>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</si>
  <si>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</si>
  <si>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</si>
  <si>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</si>
  <si>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</si>
  <si>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</si>
  <si>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</si>
  <si>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</si>
  <si>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</si>
  <si>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</si>
  <si>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</si>
  <si>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</si>
  <si>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</si>
  <si>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</si>
  <si>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</si>
  <si>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</si>
  <si>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</si>
  <si>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</si>
  <si>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</si>
  <si>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</si>
  <si>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</si>
  <si>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</si>
  <si>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</si>
  <si>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</si>
  <si>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</si>
  <si>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</si>
  <si>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</si>
  <si>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</si>
  <si>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</si>
  <si>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</si>
  <si>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</si>
  <si>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</si>
  <si>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</si>
  <si>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</si>
  <si>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</si>
  <si>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</si>
  <si>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</si>
  <si>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</si>
  <si>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</si>
  <si>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</si>
  <si>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</si>
  <si>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</si>
  <si>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</si>
  <si>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</si>
  <si>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</si>
  <si>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</si>
  <si>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</si>
  <si>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</si>
  <si>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</si>
  <si>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</si>
  <si>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</si>
  <si>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</si>
  <si>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</si>
  <si>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</si>
  <si>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</si>
  <si>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</si>
  <si>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</si>
  <si>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</si>
  <si>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</si>
  <si>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</si>
  <si>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</si>
  <si>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</si>
  <si>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</si>
  <si>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</si>
  <si>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</si>
  <si>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</si>
  <si>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</si>
  <si>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</si>
  <si>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</si>
  <si>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</si>
  <si>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</si>
  <si>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</si>
  <si>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</si>
  <si>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</si>
  <si>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</si>
  <si>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</si>
  <si>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</si>
  <si>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</si>
  <si>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</si>
  <si>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</si>
  <si>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</si>
  <si>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</si>
  <si>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</si>
  <si>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</si>
  <si>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</si>
  <si>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</si>
  <si>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</si>
  <si>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</si>
  <si>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</si>
  <si>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</si>
  <si>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</si>
  <si>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</si>
  <si>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</si>
  <si>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</si>
  <si>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</si>
  <si>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</si>
  <si>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</si>
  <si>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</si>
  <si>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</si>
  <si>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</si>
  <si>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</si>
  <si>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</si>
  <si>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</si>
  <si>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</si>
  <si>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</si>
  <si>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</si>
  <si>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</si>
  <si>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</si>
  <si>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</si>
  <si>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</si>
  <si>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</si>
  <si>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</si>
  <si>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</si>
  <si>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</si>
  <si>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</si>
  <si>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</si>
  <si>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</si>
  <si>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</si>
  <si>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</si>
  <si>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</si>
  <si>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</si>
  <si>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</si>
  <si>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</si>
  <si>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</si>
  <si>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</si>
  <si>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</si>
  <si>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</si>
  <si>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</si>
  <si>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</si>
  <si>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</si>
  <si>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</si>
  <si>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</si>
  <si>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</si>
  <si>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</si>
  <si>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</si>
  <si>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</si>
  <si>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</si>
  <si>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</si>
  <si>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</si>
  <si>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</si>
  <si>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</si>
  <si>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</si>
  <si>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</si>
  <si>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</si>
  <si>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</si>
  <si>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</si>
  <si>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</si>
  <si>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</si>
  <si>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</si>
  <si>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</si>
  <si>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</si>
  <si>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</si>
  <si>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</si>
  <si>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</si>
  <si>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</si>
  <si>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</si>
  <si>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</si>
  <si>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</si>
  <si>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</si>
  <si>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</si>
  <si>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</si>
  <si>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</si>
  <si>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</si>
  <si>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</si>
  <si>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</si>
  <si>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</si>
  <si>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</si>
  <si>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</si>
  <si>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</si>
  <si>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</si>
  <si>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</si>
  <si>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</si>
  <si>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</si>
  <si>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</si>
  <si>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</si>
  <si>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</si>
  <si>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</si>
  <si>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</si>
  <si>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</si>
  <si>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</si>
  <si>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</si>
  <si>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</si>
  <si>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</si>
  <si>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</si>
  <si>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</si>
  <si>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</si>
  <si>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</si>
  <si>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</si>
  <si>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</si>
  <si>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</si>
  <si>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</si>
  <si>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</si>
  <si>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</si>
  <si>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</si>
  <si>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</si>
  <si>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</si>
  <si>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</si>
  <si>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</si>
  <si>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</si>
  <si>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</si>
  <si>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</si>
  <si>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</si>
  <si>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</si>
  <si>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</si>
  <si>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</si>
  <si>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</si>
  <si>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</si>
  <si>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</si>
  <si>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</si>
  <si>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</si>
  <si>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</si>
  <si>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</si>
  <si>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</si>
  <si>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</si>
  <si>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</si>
  <si>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</si>
  <si>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</si>
  <si>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</si>
  <si>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</si>
  <si>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</si>
  <si>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</si>
  <si>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</si>
  <si>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</si>
  <si>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</si>
  <si>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</si>
  <si>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</si>
  <si>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</si>
  <si>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</si>
  <si>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</si>
  <si>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</si>
  <si>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</si>
  <si>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</si>
  <si>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</si>
  <si>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</si>
  <si>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</si>
  <si>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</si>
  <si>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</si>
  <si>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</si>
  <si>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</si>
  <si>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</si>
  <si>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</si>
  <si>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</si>
  <si>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</si>
  <si>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</si>
  <si>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</si>
  <si>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</si>
  <si>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</si>
  <si>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</si>
  <si>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</si>
  <si>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</si>
  <si>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</si>
  <si>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</si>
  <si>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</si>
  <si>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</si>
  <si>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</si>
  <si>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</si>
  <si>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</si>
  <si>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</si>
  <si>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</si>
  <si>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</si>
  <si>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</si>
  <si>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</si>
  <si>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</si>
  <si>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</si>
  <si>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</si>
  <si>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</si>
  <si>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</si>
  <si>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</si>
  <si>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</si>
  <si>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</si>
  <si>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</si>
  <si>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</si>
  <si>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</si>
  <si>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</si>
  <si>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</si>
  <si>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</si>
  <si>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</si>
  <si>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</si>
  <si>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</si>
  <si>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</si>
  <si>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</si>
  <si>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</si>
  <si>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</si>
  <si>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</si>
  <si>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</si>
  <si>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</si>
  <si>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</si>
  <si>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</si>
  <si>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</si>
  <si>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</si>
  <si>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</si>
  <si>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</si>
  <si>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</si>
  <si>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</si>
  <si>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</si>
  <si>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</si>
  <si>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</si>
  <si>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</si>
  <si>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</si>
  <si>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</si>
  <si>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</si>
  <si>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</si>
  <si>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</si>
  <si>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</si>
  <si>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</si>
  <si>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</si>
  <si>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</si>
  <si>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</si>
  <si>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</si>
  <si>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</si>
  <si>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</si>
  <si>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</si>
  <si>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</si>
  <si>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</si>
  <si>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</si>
  <si>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</si>
  <si>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</si>
  <si>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</si>
  <si>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</si>
  <si>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</si>
  <si>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</si>
  <si>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</si>
  <si>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</si>
  <si>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</si>
  <si>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</si>
  <si>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</si>
  <si>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</si>
  <si>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</si>
  <si>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</si>
  <si>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</si>
  <si>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</si>
  <si>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</si>
  <si>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</si>
  <si>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</si>
  <si>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</si>
  <si>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</si>
  <si>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</si>
  <si>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</si>
  <si>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</si>
  <si>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</si>
  <si>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</si>
  <si>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</si>
  <si>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</si>
  <si>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</si>
  <si>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</si>
  <si>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</si>
  <si>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</si>
  <si>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</si>
  <si>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</si>
  <si>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</si>
  <si>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</si>
  <si>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</si>
  <si>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</si>
  <si>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</si>
  <si>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</si>
  <si>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</si>
  <si>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</si>
  <si>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</si>
  <si>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</si>
  <si>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</si>
  <si>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</si>
  <si>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</si>
  <si>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</si>
  <si>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</si>
  <si>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</si>
  <si>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</si>
  <si>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</si>
  <si>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</si>
  <si>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</si>
  <si>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</si>
  <si>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</si>
  <si>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</si>
  <si>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</si>
  <si>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</si>
  <si>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</si>
  <si>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</si>
  <si>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</si>
  <si>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</si>
  <si>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</si>
  <si>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</si>
  <si>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</si>
  <si>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</si>
  <si>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</si>
  <si>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</si>
  <si>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</si>
  <si>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</si>
  <si>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</si>
  <si>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</si>
  <si>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</si>
  <si>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</si>
  <si>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</si>
  <si>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</si>
  <si>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</si>
  <si>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</si>
  <si>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</si>
  <si>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</si>
  <si>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</si>
  <si>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</si>
  <si>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</si>
  <si>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</si>
  <si>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</si>
  <si>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</si>
  <si>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</si>
  <si>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</si>
  <si>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</si>
  <si>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</si>
  <si>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</si>
  <si>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</si>
  <si>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</si>
  <si>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</si>
  <si>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</si>
  <si>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</si>
  <si>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</si>
  <si>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</si>
  <si>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</si>
  <si>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</si>
  <si>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</si>
  <si>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</si>
  <si>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</si>
  <si>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</si>
  <si>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</si>
  <si>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</si>
  <si>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</si>
  <si>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</si>
  <si>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</si>
  <si>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</si>
  <si>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</si>
  <si>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</si>
  <si>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</si>
  <si>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</si>
  <si>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</si>
  <si>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</si>
  <si>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</si>
  <si>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</si>
  <si>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</si>
  <si>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</si>
  <si>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</si>
  <si>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</si>
  <si>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</si>
  <si>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</si>
  <si>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</si>
  <si>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</si>
  <si>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</si>
  <si>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</si>
  <si>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</si>
  <si>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</si>
  <si>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</si>
  <si>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</si>
  <si>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</si>
  <si>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</si>
  <si>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</si>
  <si>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</si>
  <si>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</si>
  <si>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</si>
  <si>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</si>
  <si>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</si>
  <si>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</si>
  <si>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</si>
  <si>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</si>
  <si>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</si>
  <si>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</si>
  <si>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</si>
  <si>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</si>
  <si>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</si>
  <si>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</si>
  <si>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</si>
  <si>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</si>
  <si>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</si>
  <si>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</si>
  <si>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</si>
  <si>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</si>
  <si>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</si>
  <si>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</si>
  <si>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</si>
  <si>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</si>
  <si>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</si>
  <si>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</si>
  <si>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</si>
  <si>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</si>
  <si>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</si>
  <si>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</si>
  <si>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</si>
  <si>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</si>
  <si>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</si>
  <si>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</si>
  <si>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</si>
  <si>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</si>
  <si>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</si>
  <si>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</si>
  <si>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</si>
  <si>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</si>
  <si>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</si>
  <si>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</si>
  <si>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</si>
  <si>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</si>
  <si>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</si>
  <si>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</si>
  <si>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</si>
  <si>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</si>
  <si>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</si>
  <si>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</si>
  <si>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</si>
  <si>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</si>
  <si>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</si>
  <si>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</si>
  <si>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</si>
  <si>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</si>
  <si>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</si>
  <si>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</si>
  <si>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</si>
  <si>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</si>
  <si>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</si>
  <si>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</si>
  <si>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</si>
  <si>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</si>
  <si>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</si>
  <si>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</si>
  <si>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</si>
  <si>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</si>
  <si>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</si>
  <si>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</si>
  <si>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</si>
  <si>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</si>
  <si>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</si>
  <si>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</si>
  <si>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</si>
  <si>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</si>
  <si>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</si>
  <si>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</si>
  <si>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</si>
  <si>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</si>
  <si>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</si>
  <si>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</si>
  <si>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</si>
  <si>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</si>
  <si>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</si>
  <si>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</si>
  <si>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</si>
  <si>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</si>
  <si>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</si>
  <si>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</si>
  <si>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</si>
  <si>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</si>
  <si>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</si>
  <si>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</si>
  <si>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</si>
  <si>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</si>
  <si>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</si>
  <si>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</si>
  <si>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</si>
  <si>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</si>
  <si>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</si>
  <si>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</si>
  <si>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</si>
  <si>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</si>
  <si>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</si>
  <si>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</si>
  <si>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</si>
  <si>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</si>
  <si>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</si>
  <si>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</si>
  <si>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</si>
  <si>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</si>
  <si>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</si>
  <si>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</si>
  <si>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</si>
  <si>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</si>
  <si>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</si>
  <si>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</si>
  <si>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</si>
  <si>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</si>
  <si>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</si>
  <si>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</si>
  <si>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</si>
  <si>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</si>
  <si>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</si>
  <si>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</si>
  <si>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</si>
  <si>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</si>
  <si>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</si>
  <si>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</si>
  <si>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</si>
  <si>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</si>
  <si>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</si>
  <si>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</si>
  <si>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</si>
  <si>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</si>
  <si>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</si>
  <si>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</si>
  <si>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</si>
  <si>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</si>
  <si>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</si>
  <si>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</si>
  <si>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</si>
  <si>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</si>
  <si>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</si>
  <si>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</si>
  <si>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</si>
  <si>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</si>
  <si>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</si>
  <si>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</si>
  <si>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</si>
  <si>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</si>
  <si>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</si>
  <si>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</si>
  <si>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</si>
  <si>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</si>
  <si>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</si>
  <si>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</si>
  <si>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</si>
  <si>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</si>
  <si>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</si>
  <si>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</si>
  <si>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</si>
  <si>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</si>
  <si>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</si>
  <si>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</si>
  <si>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</si>
  <si>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</si>
  <si>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</si>
  <si>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</si>
  <si>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</si>
  <si>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</si>
  <si>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</si>
  <si>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</si>
  <si>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</si>
  <si>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</si>
  <si>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</si>
  <si>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</si>
  <si>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</si>
  <si>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</si>
  <si>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</si>
  <si>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</si>
  <si>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</si>
  <si>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</si>
  <si>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</si>
  <si>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</si>
  <si>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</si>
  <si>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</si>
  <si>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</si>
  <si>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</si>
  <si>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</si>
  <si>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</si>
  <si>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</si>
  <si>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</si>
  <si>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</si>
  <si>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</si>
  <si>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</si>
  <si>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</si>
  <si>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</si>
  <si>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</si>
  <si>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</si>
  <si>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</si>
  <si>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</si>
  <si>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</si>
  <si>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</si>
  <si>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</si>
  <si>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</si>
  <si>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</si>
  <si>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</si>
  <si>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</si>
  <si>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</si>
  <si>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</si>
  <si>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</si>
  <si>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</si>
  <si>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</si>
  <si>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</si>
  <si>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</si>
  <si>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</si>
  <si>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</si>
  <si>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</si>
  <si>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</si>
  <si>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</si>
  <si>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</si>
  <si>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</si>
  <si>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</si>
  <si>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</si>
  <si>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</si>
  <si>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</si>
  <si>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</si>
  <si>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</si>
  <si>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</si>
  <si>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</si>
  <si>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</si>
  <si>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</si>
  <si>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</si>
  <si>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</si>
  <si>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</si>
  <si>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</si>
  <si>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</si>
  <si>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</si>
  <si>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</si>
  <si>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</si>
  <si>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</si>
  <si>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</si>
  <si>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</si>
  <si>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</si>
  <si>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</si>
  <si>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</si>
  <si>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</si>
  <si>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</si>
  <si>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</si>
  <si>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</si>
  <si>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</si>
  <si>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</si>
  <si>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</si>
  <si>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</si>
  <si>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</si>
  <si>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</si>
  <si>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</si>
  <si>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</si>
  <si>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</si>
  <si>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</si>
  <si>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</si>
  <si>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</si>
  <si>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</si>
  <si>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</si>
  <si>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</si>
  <si>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</si>
  <si>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</si>
  <si>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</si>
  <si>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</si>
  <si>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</si>
  <si>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</si>
  <si>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</si>
  <si>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</si>
  <si>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</si>
  <si>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</si>
  <si>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</si>
  <si>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</si>
  <si>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</si>
  <si>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</si>
  <si>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</si>
  <si>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</si>
  <si>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</si>
  <si>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</si>
  <si>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</si>
  <si>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</si>
  <si>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</si>
  <si>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</si>
  <si>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</si>
  <si>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</si>
  <si>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</si>
  <si>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</si>
  <si>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</si>
  <si>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</si>
  <si>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</si>
  <si>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</si>
  <si>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</si>
  <si>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</si>
  <si>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</si>
  <si>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</si>
  <si>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</si>
  <si>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</si>
  <si>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</si>
  <si>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</si>
  <si>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</si>
  <si>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</si>
  <si>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</si>
  <si>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</si>
  <si>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</si>
  <si>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</si>
  <si>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</si>
  <si>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</si>
  <si>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</si>
  <si>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</si>
  <si>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</si>
  <si>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</si>
  <si>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</si>
  <si>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</si>
  <si>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</si>
  <si>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</si>
  <si>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</si>
  <si>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</si>
  <si>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</si>
  <si>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</si>
  <si>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</si>
  <si>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</si>
  <si>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</si>
  <si>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</si>
  <si>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</si>
  <si>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</si>
  <si>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</si>
  <si>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</si>
  <si>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</si>
  <si>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</si>
  <si>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</si>
  <si>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</si>
  <si>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</si>
  <si>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</si>
  <si>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</si>
  <si>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</si>
  <si>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</si>
  <si>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</si>
  <si>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</si>
  <si>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</si>
  <si>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</si>
  <si>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</si>
  <si>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</si>
  <si>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</si>
  <si>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</si>
  <si>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</si>
  <si>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</si>
  <si>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</si>
  <si>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</si>
  <si>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</si>
  <si>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</si>
  <si>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</si>
  <si>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</si>
  <si>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</si>
  <si>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</si>
  <si>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</si>
  <si>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</si>
  <si>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</si>
  <si>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</si>
  <si>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</si>
  <si>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</si>
  <si>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</si>
  <si>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</si>
  <si>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</si>
  <si>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</si>
  <si>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</si>
  <si>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</si>
  <si>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</si>
  <si>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</si>
  <si>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</si>
  <si>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</si>
  <si>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</si>
  <si>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</si>
  <si>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</si>
  <si>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</si>
  <si>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</si>
  <si>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</si>
  <si>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</si>
  <si>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</si>
  <si>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</si>
  <si>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</si>
  <si>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</si>
  <si>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</si>
  <si>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</si>
  <si>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</si>
  <si>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</si>
  <si>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</si>
  <si>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</si>
  <si>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</si>
  <si>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</si>
  <si>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</si>
  <si>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</si>
  <si>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</si>
  <si>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</si>
  <si>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</si>
  <si>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</si>
  <si>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</si>
  <si>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</si>
  <si>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</si>
  <si>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</si>
  <si>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</si>
  <si>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</si>
  <si>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</si>
  <si>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</si>
  <si>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</si>
  <si>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</si>
  <si>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</si>
  <si>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</si>
  <si>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</si>
  <si>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</si>
  <si>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</si>
  <si>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</si>
  <si>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</si>
  <si>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</si>
  <si>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</si>
  <si>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</si>
  <si>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</si>
  <si>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</si>
  <si>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</si>
  <si>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</si>
  <si>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</si>
  <si>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</si>
  <si>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</si>
  <si>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</si>
  <si>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</si>
  <si>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</si>
  <si>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</si>
  <si>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</si>
  <si>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</si>
  <si>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</si>
  <si>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</si>
  <si>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</si>
  <si>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</si>
  <si>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</si>
  <si>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</si>
  <si>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</si>
  <si>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</si>
  <si>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</si>
  <si>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</si>
  <si>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</si>
  <si>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</si>
  <si>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</si>
  <si>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</si>
  <si>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</si>
  <si>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</si>
  <si>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</si>
  <si>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</si>
  <si>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</si>
  <si>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</si>
  <si>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</si>
  <si>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</si>
  <si>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</si>
  <si>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</si>
  <si>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</si>
  <si>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</si>
  <si>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</si>
  <si>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</si>
  <si>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</si>
  <si>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</si>
  <si>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</si>
  <si>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</si>
  <si>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</si>
  <si>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</si>
  <si>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</si>
  <si>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</si>
  <si>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</si>
  <si>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</si>
  <si>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</si>
  <si>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</si>
  <si>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</si>
  <si>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</si>
  <si>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</si>
  <si>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</si>
  <si>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</si>
  <si>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</si>
  <si>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</si>
  <si>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</si>
  <si>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</si>
  <si>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</si>
  <si>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</si>
  <si>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</si>
  <si>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</si>
  <si>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</si>
  <si>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</si>
  <si>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</si>
  <si>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</si>
  <si>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</si>
  <si>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</si>
  <si>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</si>
  <si>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</si>
  <si>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</si>
  <si>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</si>
  <si>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</si>
  <si>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</si>
  <si>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</si>
  <si>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</si>
  <si>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</si>
  <si>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</si>
  <si>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</si>
  <si>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</si>
  <si>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</si>
  <si>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</si>
  <si>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</si>
  <si>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</si>
  <si>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</si>
  <si>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</si>
  <si>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</si>
  <si>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</si>
  <si>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</si>
  <si>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</si>
  <si>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</si>
  <si>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</si>
  <si>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</si>
  <si>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</si>
  <si>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</si>
  <si>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</si>
  <si>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</si>
  <si>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</si>
  <si>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</si>
  <si>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</si>
  <si>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</si>
  <si>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</si>
  <si>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</si>
  <si>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</si>
  <si>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</si>
  <si>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</si>
  <si>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</si>
  <si>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</si>
  <si>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</si>
  <si>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</si>
  <si>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</si>
  <si>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</si>
  <si>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</si>
  <si>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</si>
  <si>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</si>
  <si>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</si>
  <si>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</si>
  <si>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</si>
  <si>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</si>
  <si>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</si>
  <si>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</si>
  <si>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</si>
  <si>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</si>
  <si>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</si>
  <si>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</si>
  <si>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</si>
  <si>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</si>
  <si>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</si>
  <si>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</si>
  <si>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</si>
  <si>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</si>
  <si>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</si>
  <si>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</si>
  <si>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</si>
  <si>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</si>
  <si>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</si>
  <si>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</si>
  <si>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</si>
  <si>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</si>
  <si>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</si>
  <si>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</si>
  <si>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</si>
  <si>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</si>
  <si>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</si>
  <si>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</si>
  <si>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</si>
  <si>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</si>
  <si>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</si>
  <si>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</si>
  <si>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</si>
  <si>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</si>
  <si>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</si>
  <si>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</si>
  <si>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</si>
  <si>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</si>
  <si>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</si>
  <si>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</si>
  <si>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</si>
  <si>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</si>
  <si>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</si>
  <si>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</si>
  <si>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</si>
  <si>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</si>
  <si>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</si>
  <si>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</si>
  <si>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</si>
  <si>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</si>
  <si>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</si>
  <si>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</si>
  <si>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</si>
  <si>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</si>
  <si>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</si>
  <si>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</si>
  <si>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</si>
  <si>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</si>
  <si>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</si>
  <si>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</si>
  <si>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</si>
  <si>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</si>
  <si>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</si>
  <si>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</si>
  <si>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</si>
  <si>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</si>
  <si>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</si>
  <si>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</si>
  <si>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</si>
  <si>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</si>
  <si>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</si>
  <si>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</si>
  <si>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</si>
  <si>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</si>
  <si>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</si>
  <si>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</si>
  <si>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</si>
  <si>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</si>
  <si>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</si>
  <si>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</si>
  <si>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</si>
  <si>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</si>
  <si>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</si>
  <si>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</si>
  <si>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</si>
  <si>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</si>
  <si>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</si>
  <si>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</si>
  <si>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</si>
  <si>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</si>
  <si>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</si>
  <si>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</si>
  <si>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</si>
  <si>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</si>
  <si>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</si>
  <si>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</si>
  <si>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</si>
  <si>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</si>
  <si>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</si>
  <si>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</si>
  <si>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</si>
  <si>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</si>
  <si>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</si>
  <si>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</si>
  <si>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</si>
  <si>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</si>
  <si>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</si>
  <si>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</si>
  <si>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</si>
  <si>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</si>
  <si>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</si>
  <si>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</si>
  <si>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</si>
  <si>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</si>
  <si>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</si>
  <si>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</si>
  <si>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</si>
  <si>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</si>
  <si>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</si>
  <si>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</si>
  <si>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</si>
  <si>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</si>
  <si>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</si>
  <si>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</si>
  <si>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</si>
  <si>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</si>
  <si>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</si>
  <si>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</si>
  <si>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</si>
  <si>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</si>
  <si>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</si>
  <si>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</si>
  <si>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</si>
  <si>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</si>
  <si>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</si>
  <si>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</si>
  <si>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</si>
  <si>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</si>
  <si>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</si>
  <si>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</si>
  <si>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</si>
  <si>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</si>
  <si>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</si>
  <si>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</si>
  <si>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</si>
  <si>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</si>
  <si>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</si>
  <si>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</si>
  <si>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</si>
  <si>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</si>
  <si>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</si>
  <si>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</si>
  <si>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</si>
  <si>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</si>
  <si>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</si>
  <si>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</si>
  <si>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</si>
  <si>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</si>
  <si>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</si>
  <si>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</si>
  <si>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</si>
  <si>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</si>
  <si>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</si>
  <si>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</si>
  <si>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</si>
  <si>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</si>
  <si>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</si>
  <si>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</si>
  <si>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</si>
  <si>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</si>
  <si>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</si>
  <si>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</si>
  <si>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</si>
  <si>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</si>
  <si>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</si>
  <si>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</si>
  <si>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</si>
  <si>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</si>
  <si>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</si>
  <si>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</si>
  <si>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</si>
  <si>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</si>
  <si>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</si>
  <si>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</si>
  <si>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</si>
  <si>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</si>
  <si>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</si>
  <si>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</si>
  <si>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</si>
  <si>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</si>
  <si>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</si>
  <si>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</si>
  <si>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</si>
  <si>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</si>
  <si>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</si>
  <si>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</si>
  <si>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</si>
  <si>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</si>
  <si>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</si>
  <si>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</si>
  <si>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</si>
  <si>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</si>
  <si>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</si>
  <si>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</si>
  <si>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</si>
  <si>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</si>
  <si>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</si>
  <si>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</si>
  <si>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</si>
  <si>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</si>
  <si>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</si>
  <si>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</si>
  <si>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</si>
  <si>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</si>
  <si>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</si>
  <si>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</si>
  <si>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</si>
  <si>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</si>
  <si>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</si>
  <si>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</si>
  <si>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</si>
  <si>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</si>
  <si>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</si>
  <si>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</si>
  <si>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</si>
  <si>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</si>
  <si>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</si>
  <si>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</si>
  <si>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</si>
  <si>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</si>
  <si>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</si>
  <si>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</si>
  <si>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</si>
  <si>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</si>
  <si>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</si>
  <si>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</si>
  <si>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</si>
  <si>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</si>
  <si>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</si>
  <si>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</si>
  <si>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</si>
  <si>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</si>
  <si>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</si>
  <si>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</si>
  <si>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</si>
  <si>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</si>
  <si>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</si>
  <si>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</si>
  <si>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</si>
  <si>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</si>
  <si>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</si>
  <si>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</si>
  <si>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</si>
  <si>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</si>
  <si>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</si>
  <si>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</si>
  <si>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</si>
  <si>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</si>
  <si>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</si>
  <si>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</si>
  <si>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</si>
  <si>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</si>
  <si>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</si>
  <si>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</si>
  <si>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</si>
  <si>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</si>
  <si>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</si>
  <si>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</si>
  <si>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</si>
  <si>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</si>
  <si>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</si>
  <si>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</si>
  <si>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</si>
  <si>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</si>
  <si>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</si>
  <si>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</si>
  <si>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</si>
  <si>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</si>
  <si>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</si>
  <si>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</si>
  <si>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</si>
  <si>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</si>
  <si>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</si>
  <si>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</si>
  <si>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</si>
  <si>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</si>
  <si>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</si>
  <si>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</si>
  <si>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</si>
  <si>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</si>
  <si>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</si>
  <si>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</si>
  <si>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</si>
  <si>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</si>
  <si>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</si>
  <si>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</si>
  <si>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</si>
  <si>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</si>
  <si>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</si>
  <si>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</si>
  <si>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</si>
  <si>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</si>
  <si>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</si>
  <si>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</si>
  <si>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</si>
  <si>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</si>
  <si>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</si>
  <si>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</si>
  <si>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</si>
  <si>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</si>
  <si>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</si>
  <si>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</si>
  <si>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</si>
  <si>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</si>
  <si>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</si>
  <si>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</si>
  <si>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</si>
  <si>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</si>
  <si>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</si>
  <si>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</si>
  <si>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</si>
  <si>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</si>
  <si>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</si>
  <si>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</si>
  <si>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</si>
  <si>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</si>
  <si>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</si>
  <si>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</si>
  <si>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</si>
  <si>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</si>
  <si>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</si>
  <si>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</si>
  <si>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</si>
  <si>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</si>
  <si>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</si>
  <si>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</si>
  <si>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</si>
  <si>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</si>
  <si>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</si>
  <si>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</si>
  <si>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</si>
  <si>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</si>
  <si>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</si>
  <si>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</si>
  <si>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</si>
  <si>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</si>
  <si>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</si>
  <si>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</si>
  <si>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</si>
  <si>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</si>
  <si>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</si>
  <si>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</si>
  <si>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</si>
  <si>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</si>
  <si>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</si>
  <si>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</si>
  <si>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</si>
  <si>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</si>
  <si>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</si>
  <si>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</si>
  <si>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</si>
  <si>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</si>
  <si>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</si>
  <si>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</si>
  <si>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</si>
  <si>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</si>
  <si>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</si>
  <si>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</si>
  <si>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</si>
  <si>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</si>
  <si>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</si>
  <si>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</si>
  <si>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</si>
  <si>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</si>
  <si>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</si>
  <si>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</si>
  <si>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</si>
  <si>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</si>
  <si>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</si>
  <si>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</si>
  <si>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</si>
  <si>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</si>
  <si>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</si>
  <si>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</si>
  <si>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</si>
  <si>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</si>
  <si>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</si>
  <si>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</si>
  <si>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</si>
  <si>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</si>
  <si>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</si>
  <si>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</si>
  <si>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</si>
  <si>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</si>
  <si>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</si>
  <si>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</si>
  <si>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</si>
  <si>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</si>
  <si>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</si>
  <si>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</si>
  <si>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</si>
  <si>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</si>
  <si>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</si>
  <si>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</si>
  <si>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</si>
  <si>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</si>
  <si>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</si>
  <si>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</si>
  <si>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</si>
  <si>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</si>
  <si>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</si>
  <si>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</si>
  <si>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</si>
  <si>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</si>
  <si>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</si>
  <si>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</si>
  <si>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</si>
  <si>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</si>
  <si>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</si>
  <si>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</si>
  <si>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</si>
  <si>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</si>
  <si>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</si>
  <si>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</si>
  <si>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</si>
  <si>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</si>
  <si>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</si>
  <si>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</si>
  <si>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</si>
  <si>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</si>
  <si>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</si>
  <si>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</si>
  <si>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</si>
  <si>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</si>
  <si>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</si>
  <si>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</si>
  <si>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</si>
  <si>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</si>
  <si>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</si>
  <si>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</si>
  <si>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</si>
  <si>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</si>
  <si>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</si>
  <si>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</si>
  <si>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</si>
  <si>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</si>
  <si>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</si>
  <si>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</si>
  <si>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</si>
  <si>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</si>
  <si>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</si>
  <si>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</si>
  <si>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</si>
  <si>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</si>
  <si>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</si>
  <si>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</si>
  <si>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</si>
  <si>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</si>
  <si>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</si>
  <si>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</si>
  <si>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</si>
  <si>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</si>
  <si>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</si>
  <si>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</si>
  <si>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</si>
  <si>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</si>
  <si>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</si>
  <si>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</si>
  <si>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</si>
  <si>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</si>
  <si>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</si>
  <si>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</si>
  <si>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</si>
  <si>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</si>
  <si>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</si>
  <si>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</si>
  <si>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</si>
  <si>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</si>
  <si>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</si>
  <si>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</si>
  <si>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</si>
  <si>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</si>
  <si>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</si>
  <si>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</si>
  <si>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</si>
  <si>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</si>
  <si>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</si>
  <si>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</si>
  <si>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</si>
  <si>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</si>
  <si>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</si>
  <si>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</si>
  <si>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</si>
  <si>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</si>
  <si>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</si>
  <si>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</si>
  <si>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</si>
  <si>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</si>
  <si>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</si>
  <si>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</si>
  <si>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</si>
  <si>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</si>
  <si>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</si>
  <si>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</si>
  <si>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</si>
  <si>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</si>
  <si>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</si>
  <si>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</si>
  <si>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</si>
  <si>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</si>
  <si>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</si>
  <si>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</si>
  <si>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</si>
  <si>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</si>
  <si>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</si>
  <si>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</si>
  <si>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</si>
  <si>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</si>
  <si>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</si>
  <si>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</si>
  <si>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</si>
  <si>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</si>
  <si>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</si>
  <si>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</si>
  <si>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</si>
  <si>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</si>
  <si>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</si>
  <si>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</si>
  <si>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</si>
  <si>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</si>
  <si>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</si>
  <si>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</si>
  <si>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</si>
  <si>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</si>
  <si>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</si>
  <si>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</si>
  <si>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</si>
  <si>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</si>
  <si>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</si>
  <si>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</si>
  <si>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</si>
  <si>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</si>
  <si>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</si>
  <si>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</si>
  <si>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</si>
  <si>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</si>
  <si>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</si>
  <si>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</si>
  <si>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</si>
  <si>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</si>
  <si>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</si>
  <si>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</si>
  <si>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</si>
  <si>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</si>
  <si>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</si>
  <si>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</si>
  <si>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</si>
  <si>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</si>
  <si>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</si>
  <si>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</si>
  <si>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</si>
  <si>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</si>
  <si>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</si>
  <si>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</si>
  <si>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</si>
  <si>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</si>
  <si>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</si>
  <si>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</si>
  <si>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</si>
  <si>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</si>
  <si>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</si>
  <si>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</si>
  <si>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</si>
  <si>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</si>
  <si>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</si>
  <si>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</si>
  <si>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</si>
  <si>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</si>
  <si>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</si>
  <si>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</si>
  <si>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</si>
  <si>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</si>
  <si>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</si>
  <si>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</si>
  <si>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</si>
  <si>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</si>
  <si>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</si>
  <si>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</si>
  <si>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</si>
  <si>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</si>
  <si>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</si>
  <si>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</si>
  <si>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</si>
  <si>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</si>
  <si>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</si>
  <si>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</si>
  <si>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</si>
  <si>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</si>
  <si>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</si>
  <si>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</si>
  <si>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</si>
  <si>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</si>
  <si>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</si>
  <si>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</si>
  <si>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</si>
  <si>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</si>
  <si>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</si>
  <si>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</si>
  <si>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</si>
  <si>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</si>
  <si>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</si>
  <si>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</si>
  <si>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</si>
  <si>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</si>
  <si>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</si>
  <si>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</si>
  <si>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</si>
  <si>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</si>
  <si>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</si>
  <si>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</si>
  <si>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</si>
  <si>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</si>
  <si>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</si>
  <si>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</si>
  <si>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</si>
  <si>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</si>
  <si>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</si>
  <si>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</si>
  <si>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</si>
  <si>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</si>
  <si>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</si>
  <si>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</si>
  <si>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</si>
  <si>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</si>
  <si>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</si>
  <si>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</si>
  <si>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</si>
  <si>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</si>
  <si>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</si>
  <si>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</si>
  <si>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</si>
  <si>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</si>
  <si>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</si>
  <si>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</si>
  <si>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</si>
  <si>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</si>
  <si>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</si>
  <si>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</si>
  <si>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</si>
  <si>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</si>
  <si>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</si>
  <si>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</si>
  <si>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</si>
  <si>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</si>
  <si>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</si>
  <si>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</si>
  <si>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</si>
  <si>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</si>
  <si>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</si>
  <si>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</si>
  <si>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</si>
  <si>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</si>
  <si>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</si>
  <si>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</si>
  <si>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</si>
  <si>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</si>
  <si>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</si>
  <si>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</si>
  <si>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</si>
  <si>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</si>
  <si>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</si>
  <si>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</si>
  <si>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</si>
  <si>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</si>
  <si>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</si>
  <si>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</si>
  <si>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</si>
  <si>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</si>
  <si>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</si>
  <si>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</si>
  <si>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</si>
  <si>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</si>
  <si>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</si>
  <si>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</si>
  <si>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</si>
  <si>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</si>
  <si>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</si>
  <si>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</si>
  <si>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</si>
  <si>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</si>
  <si>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</si>
  <si>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</si>
  <si>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</si>
  <si>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</si>
  <si>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</si>
  <si>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</si>
  <si>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</si>
  <si>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</si>
  <si>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</si>
  <si>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</si>
  <si>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</si>
  <si>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</si>
  <si>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</si>
  <si>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</si>
  <si>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</si>
  <si>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</si>
  <si>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</si>
  <si>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</si>
  <si>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</si>
  <si>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</si>
  <si>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</si>
  <si>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</si>
  <si>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</si>
  <si>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</si>
  <si>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</si>
  <si>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</si>
  <si>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</si>
  <si>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</si>
  <si>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</si>
  <si>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</si>
  <si>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</si>
  <si>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</si>
  <si>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</si>
  <si>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</si>
  <si>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</si>
  <si>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</si>
  <si>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</si>
  <si>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</si>
  <si>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</si>
  <si>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</si>
  <si>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</si>
  <si>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</si>
  <si>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</si>
  <si>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</si>
  <si>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</si>
  <si>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</si>
  <si>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</si>
  <si>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</si>
  <si>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</si>
  <si>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</si>
  <si>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</si>
  <si>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</si>
  <si>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</si>
  <si>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</si>
  <si>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</si>
  <si>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</si>
  <si>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</si>
  <si>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</si>
  <si>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</si>
  <si>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</si>
  <si>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</si>
  <si>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</si>
  <si>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</si>
  <si>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</si>
  <si>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</si>
  <si>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</si>
  <si>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</si>
  <si>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</si>
  <si>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</si>
  <si>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</si>
  <si>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</si>
  <si>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</si>
  <si>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</si>
  <si>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</si>
  <si>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</si>
  <si>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</si>
  <si>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</si>
  <si>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</si>
  <si>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</si>
  <si>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</si>
  <si>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</si>
  <si>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</si>
  <si>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</si>
  <si>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</si>
  <si>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</si>
  <si>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</si>
  <si>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</si>
  <si>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</si>
  <si>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</si>
  <si>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</si>
  <si>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</si>
  <si>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</si>
  <si>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</si>
  <si>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</si>
  <si>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</si>
  <si>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</si>
  <si>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</si>
  <si>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</si>
  <si>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</si>
  <si>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</si>
  <si>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</si>
  <si>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</si>
  <si>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</si>
  <si>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</si>
  <si>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</si>
  <si>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</si>
  <si>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</si>
  <si>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</si>
  <si>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</si>
  <si>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</si>
  <si>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</si>
  <si>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</si>
  <si>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</si>
  <si>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</si>
  <si>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</si>
  <si>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</si>
  <si>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</si>
  <si>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</si>
  <si>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</si>
  <si>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</si>
  <si>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</si>
  <si>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</si>
  <si>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</si>
  <si>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</si>
  <si>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</si>
  <si>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</si>
  <si>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</si>
  <si>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</si>
  <si>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</si>
  <si>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</si>
  <si>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</si>
  <si>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</si>
  <si>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</si>
  <si>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</si>
  <si>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</si>
  <si>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</si>
  <si>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</si>
  <si>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</si>
  <si>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</si>
  <si>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</si>
  <si>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</si>
  <si>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</si>
  <si>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</si>
  <si>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</si>
  <si>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</si>
  <si>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</si>
  <si>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</si>
  <si>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</si>
  <si>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</si>
  <si>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</si>
  <si>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</si>
  <si>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</si>
  <si>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</si>
  <si>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</si>
  <si>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</si>
  <si>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</si>
  <si>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</si>
  <si>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</si>
  <si>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</si>
  <si>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</si>
  <si>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</si>
  <si>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</si>
  <si>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</si>
  <si>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</si>
  <si>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</si>
  <si>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</si>
  <si>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</si>
  <si>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</si>
  <si>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</si>
  <si>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</si>
  <si>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</si>
  <si>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</si>
  <si>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</si>
  <si>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</si>
  <si>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</si>
  <si>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</si>
  <si>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</si>
  <si>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</si>
  <si>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</si>
  <si>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</si>
  <si>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</si>
  <si>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</si>
  <si>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</si>
  <si>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</si>
  <si>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</si>
  <si>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</si>
  <si>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</si>
  <si>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</si>
  <si>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</si>
  <si>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</si>
  <si>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</si>
  <si>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</si>
  <si>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</si>
  <si>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</si>
  <si>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</si>
  <si>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</si>
  <si>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</si>
  <si>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</si>
  <si>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</si>
  <si>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</si>
  <si>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</si>
  <si>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</si>
  <si>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</si>
  <si>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</si>
  <si>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</si>
  <si>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</si>
  <si>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</si>
  <si>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</si>
  <si>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</si>
  <si>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</si>
  <si>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</si>
  <si>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</si>
  <si>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</si>
  <si>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</si>
  <si>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</si>
  <si>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</si>
  <si>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</si>
  <si>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</si>
  <si>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</si>
  <si>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</si>
  <si>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</si>
  <si>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</si>
  <si>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</si>
  <si>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</si>
  <si>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</si>
  <si>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</si>
  <si>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</si>
  <si>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</si>
  <si>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</si>
  <si>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</si>
  <si>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</si>
  <si>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</si>
  <si>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</si>
  <si>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</si>
  <si>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</si>
  <si>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</si>
  <si>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</si>
  <si>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</si>
  <si>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</si>
  <si>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</si>
  <si>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</si>
  <si>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</si>
  <si>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</si>
  <si>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</si>
  <si>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</si>
  <si>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</si>
  <si>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</si>
  <si>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</si>
  <si>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</si>
  <si>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</si>
  <si>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</si>
  <si>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</si>
  <si>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</si>
  <si>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</si>
  <si>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</si>
  <si>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</si>
  <si>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</si>
  <si>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</si>
  <si>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</si>
  <si>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</si>
  <si>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</si>
  <si>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</si>
  <si>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</si>
  <si>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</si>
  <si>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</si>
  <si>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</si>
  <si>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</si>
  <si>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</si>
  <si>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</si>
  <si>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</si>
  <si>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</si>
  <si>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</si>
  <si>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</si>
  <si>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</si>
  <si>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</si>
  <si>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</si>
  <si>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</si>
  <si>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</si>
  <si>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</si>
  <si>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</si>
  <si>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</si>
  <si>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</si>
  <si>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</si>
  <si>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</si>
  <si>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</si>
  <si>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</si>
  <si>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</si>
  <si>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</si>
  <si>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</si>
  <si>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</si>
  <si>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</si>
  <si>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</si>
  <si>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</si>
  <si>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</si>
  <si>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</si>
  <si>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</si>
  <si>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</si>
  <si>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</si>
  <si>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</si>
  <si>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</si>
  <si>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</si>
  <si>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</si>
  <si>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</si>
  <si>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</si>
  <si>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</si>
  <si>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</si>
  <si>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</si>
  <si>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</si>
  <si>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</si>
  <si>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</si>
  <si>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</si>
  <si>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</si>
  <si>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</si>
  <si>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</si>
  <si>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</si>
  <si>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</si>
  <si>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</si>
  <si>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</si>
  <si>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</si>
  <si>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</si>
  <si>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</si>
  <si>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</si>
  <si>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</si>
  <si>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</si>
  <si>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</si>
  <si>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</si>
  <si>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</si>
  <si>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</si>
  <si>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</si>
  <si>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</si>
  <si>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</si>
  <si>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</si>
  <si>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</si>
  <si>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</si>
  <si>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</si>
  <si>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</si>
  <si>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</si>
  <si>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</si>
  <si>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</si>
  <si>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</si>
  <si>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</si>
  <si>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</si>
  <si>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</si>
  <si>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</si>
  <si>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</si>
  <si>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</si>
  <si>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</si>
  <si>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</si>
  <si>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</si>
  <si>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</si>
  <si>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</si>
  <si>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</si>
  <si>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</si>
  <si>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</si>
  <si>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</si>
  <si>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</si>
  <si>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</si>
  <si>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</si>
  <si>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</si>
  <si>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</si>
  <si>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</si>
  <si>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</si>
  <si>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</si>
  <si>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</si>
  <si>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</si>
  <si>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</si>
  <si>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</si>
  <si>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</si>
  <si>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</si>
  <si>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</si>
  <si>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</si>
  <si>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</si>
  <si>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</si>
  <si>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</si>
  <si>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</si>
  <si>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</si>
  <si>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</si>
  <si>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</si>
  <si>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</si>
  <si>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</si>
  <si>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</si>
  <si>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</si>
  <si>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</si>
  <si>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</si>
  <si>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</si>
  <si>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</si>
  <si>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</si>
  <si>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</si>
  <si>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</si>
  <si>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</si>
  <si>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</si>
  <si>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</si>
  <si>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</si>
  <si>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</si>
  <si>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</si>
  <si>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</si>
  <si>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</si>
  <si>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</si>
  <si>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</si>
  <si>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</si>
  <si>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</si>
  <si>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</si>
  <si>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</si>
  <si>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</si>
  <si>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</si>
  <si>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</si>
  <si>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</si>
  <si>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</si>
  <si>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</si>
  <si>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</si>
  <si>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</si>
  <si>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</si>
  <si>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</si>
  <si>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</si>
  <si>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</si>
  <si>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</si>
  <si>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</si>
  <si>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</si>
  <si>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</si>
  <si>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</si>
  <si>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</si>
  <si>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</si>
  <si>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</si>
  <si>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</si>
  <si>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</si>
  <si>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</si>
  <si>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</si>
  <si>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</si>
  <si>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</si>
  <si>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</si>
  <si>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</si>
  <si>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</si>
  <si>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</si>
  <si>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</si>
  <si>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</si>
  <si>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</si>
  <si>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</si>
  <si>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</si>
  <si>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</si>
  <si>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</si>
  <si>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</si>
  <si>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</si>
  <si>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</si>
  <si>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</si>
  <si>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</si>
  <si>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</si>
  <si>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</si>
  <si>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</si>
  <si>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</si>
  <si>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</si>
  <si>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</si>
  <si>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</si>
  <si>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</si>
  <si>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</si>
  <si>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</si>
  <si>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</si>
  <si>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</si>
  <si>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</si>
  <si>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</si>
  <si>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</si>
  <si>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</si>
  <si>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</si>
  <si>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</si>
  <si>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</si>
  <si>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</si>
  <si>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</si>
  <si>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</si>
  <si>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</si>
  <si>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</si>
  <si>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</si>
  <si>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</si>
  <si>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</si>
  <si>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</si>
  <si>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</si>
  <si>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</si>
  <si>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</si>
  <si>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</si>
  <si>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</si>
  <si>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</si>
  <si>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</si>
  <si>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</si>
  <si>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</si>
  <si>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</si>
  <si>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</si>
  <si>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</si>
  <si>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</si>
  <si>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</si>
  <si>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</si>
  <si>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</si>
  <si>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</si>
  <si>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</si>
  <si>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</si>
  <si>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</si>
  <si>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</si>
  <si>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</si>
  <si>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</si>
  <si>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</si>
  <si>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</si>
  <si>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</si>
  <si>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</si>
  <si>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</si>
  <si>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</si>
  <si>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</si>
  <si>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</si>
  <si>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</si>
  <si>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</si>
  <si>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</si>
  <si>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</si>
  <si>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</si>
  <si>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</si>
  <si>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</si>
  <si>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</si>
  <si>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</si>
  <si>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</si>
  <si>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</si>
  <si>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</si>
  <si>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</si>
  <si>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</si>
  <si>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</si>
  <si>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</si>
  <si>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</si>
  <si>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</si>
  <si>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</si>
  <si>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</si>
  <si>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</si>
  <si>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</si>
  <si>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</si>
  <si>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</si>
  <si>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</si>
  <si>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</si>
  <si>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</si>
  <si>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</si>
  <si>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</si>
  <si>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</si>
  <si>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</si>
  <si>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</si>
  <si>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</si>
  <si>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</si>
  <si>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</si>
  <si>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</si>
  <si>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</si>
  <si>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</si>
  <si>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</si>
  <si>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</si>
  <si>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</si>
  <si>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</si>
  <si>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</si>
  <si>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</si>
  <si>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</si>
  <si>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</si>
  <si>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</si>
  <si>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</si>
  <si>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</si>
  <si>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</si>
  <si>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</si>
  <si>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</si>
  <si>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</si>
  <si>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</si>
  <si>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</si>
  <si>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</si>
  <si>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</si>
  <si>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</si>
  <si>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</si>
  <si>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</si>
  <si>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</si>
  <si>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</si>
  <si>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</si>
  <si>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</si>
  <si>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</si>
  <si>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</si>
  <si>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</si>
  <si>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</si>
  <si>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</si>
  <si>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</si>
  <si>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</si>
  <si>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</si>
  <si>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</si>
  <si>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</si>
  <si>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</si>
  <si>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</si>
  <si>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</si>
  <si>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</si>
  <si>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</si>
  <si>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</si>
  <si>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</si>
  <si>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</si>
  <si>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</si>
  <si>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</si>
  <si>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</si>
  <si>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</si>
  <si>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</si>
  <si>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</si>
  <si>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</si>
  <si>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</si>
  <si>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</si>
  <si>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</si>
  <si>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</si>
  <si>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</si>
  <si>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</si>
  <si>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</si>
  <si>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</si>
  <si>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</si>
  <si>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</si>
  <si>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</si>
  <si>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</si>
  <si>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</si>
  <si>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</si>
  <si>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</si>
  <si>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</si>
  <si>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</si>
  <si>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</si>
  <si>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</si>
  <si>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</si>
  <si>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</si>
  <si>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</si>
  <si>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</si>
  <si>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</si>
  <si>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</si>
  <si>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</si>
  <si>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</si>
  <si>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</si>
  <si>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</si>
  <si>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</si>
  <si>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</si>
  <si>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</si>
  <si>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</si>
  <si>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</si>
  <si>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</si>
  <si>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</si>
  <si>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</si>
  <si>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</si>
  <si>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</si>
  <si>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</si>
  <si>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</si>
  <si>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</si>
  <si>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</si>
  <si>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</si>
  <si>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</si>
  <si>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</si>
  <si>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</si>
  <si>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</si>
  <si>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</si>
  <si>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</si>
  <si>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</si>
  <si>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</si>
  <si>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</si>
  <si>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</si>
  <si>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</si>
  <si>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</si>
  <si>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</si>
  <si>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</si>
  <si>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</si>
  <si>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</si>
  <si>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</si>
  <si>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</si>
  <si>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</si>
  <si>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</si>
  <si>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</si>
  <si>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</si>
  <si>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</si>
  <si>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</si>
  <si>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</si>
  <si>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</si>
  <si>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</si>
  <si>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</si>
  <si>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</si>
  <si>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</si>
  <si>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</si>
  <si>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</si>
  <si>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</si>
  <si>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</si>
  <si>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</si>
  <si>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</si>
  <si>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</si>
  <si>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</si>
  <si>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</si>
  <si>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</si>
  <si>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</si>
  <si>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</si>
  <si>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</si>
  <si>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</si>
  <si>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</si>
  <si>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</si>
  <si>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</si>
  <si>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</si>
  <si>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</si>
  <si>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</si>
  <si>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</si>
  <si>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</si>
  <si>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</si>
  <si>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</si>
  <si>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</si>
  <si>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</si>
  <si>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</si>
  <si>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</si>
  <si>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</si>
  <si>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</si>
  <si>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</si>
  <si>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</si>
  <si>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</si>
  <si>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</si>
  <si>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</si>
  <si>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</si>
  <si>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</si>
  <si>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</si>
  <si>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</si>
  <si>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</si>
  <si>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</si>
  <si>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</si>
  <si>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</si>
  <si>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</si>
  <si>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</si>
  <si>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</si>
  <si>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</si>
  <si>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</si>
  <si>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</si>
  <si>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</si>
  <si>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</si>
  <si>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</si>
  <si>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</si>
  <si>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</si>
  <si>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</si>
  <si>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</si>
  <si>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</si>
  <si>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</si>
  <si>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</si>
  <si>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</si>
  <si>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</si>
  <si>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</si>
  <si>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</si>
  <si>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</si>
  <si>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</si>
  <si>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</si>
  <si>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</si>
  <si>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</si>
  <si>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</si>
  <si>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</si>
  <si>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</si>
  <si>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</si>
  <si>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</si>
  <si>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</si>
  <si>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</si>
  <si>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</si>
  <si>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</si>
  <si>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</si>
  <si>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</si>
  <si>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</si>
  <si>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</si>
  <si>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</si>
  <si>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</si>
  <si>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</si>
  <si>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</si>
  <si>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</si>
  <si>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</si>
  <si>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</si>
  <si>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</si>
  <si>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</si>
  <si>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</si>
  <si>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</si>
  <si>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</si>
  <si>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</si>
  <si>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</si>
  <si>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</si>
  <si>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</si>
  <si>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</si>
  <si>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</si>
  <si>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</si>
  <si>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</si>
  <si>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</si>
  <si>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</si>
  <si>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</si>
  <si>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</si>
  <si>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</si>
  <si>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</si>
  <si>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</si>
  <si>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</si>
  <si>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</si>
  <si>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</si>
  <si>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</si>
  <si>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</si>
  <si>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</si>
  <si>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</si>
  <si>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</si>
  <si>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</si>
  <si>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</si>
  <si>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</si>
  <si>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</si>
  <si>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</si>
  <si>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</si>
  <si>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</si>
  <si>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</si>
  <si>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</si>
  <si>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</si>
  <si>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</si>
  <si>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</si>
  <si>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</si>
  <si>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</si>
  <si>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</si>
  <si>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</si>
  <si>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</si>
  <si>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</si>
  <si>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</si>
  <si>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</si>
  <si>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</si>
  <si>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</si>
  <si>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</si>
  <si>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</si>
  <si>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</si>
  <si>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</si>
  <si>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</si>
  <si>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</si>
  <si>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</si>
  <si>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</si>
  <si>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</si>
  <si>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</si>
  <si>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</si>
  <si>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</si>
  <si>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</si>
  <si>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</si>
  <si>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</si>
  <si>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</si>
  <si>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</si>
  <si>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</si>
  <si>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</si>
  <si>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</si>
  <si>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</si>
  <si>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</si>
  <si>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</si>
  <si>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</si>
  <si>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</si>
  <si>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</si>
  <si>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</si>
  <si>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</si>
  <si>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</si>
  <si>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</si>
  <si>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</si>
  <si>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</si>
  <si>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</si>
  <si>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</si>
  <si>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</si>
  <si>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</si>
  <si>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</si>
  <si>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</si>
  <si>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</si>
  <si>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</si>
  <si>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</si>
  <si>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</si>
  <si>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</si>
  <si>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</si>
  <si>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</si>
  <si>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</si>
  <si>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</si>
  <si>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</si>
  <si>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</si>
  <si>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</si>
  <si>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</si>
  <si>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</si>
  <si>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</si>
  <si>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</si>
  <si>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</si>
  <si>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</si>
  <si>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</si>
  <si>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</si>
  <si>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</si>
  <si>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</si>
  <si>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</si>
  <si>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</si>
  <si>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</si>
  <si>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</si>
  <si>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</si>
  <si>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</si>
  <si>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</si>
  <si>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</si>
  <si>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</si>
  <si>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</si>
  <si>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</si>
  <si>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</si>
  <si>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</si>
  <si>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</si>
  <si>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</si>
  <si>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</si>
  <si>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</si>
  <si>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</si>
  <si>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</si>
  <si>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</si>
  <si>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</si>
  <si>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</si>
  <si>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</si>
  <si>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</si>
  <si>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</si>
  <si>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</si>
  <si>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</si>
  <si>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</si>
  <si>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</si>
  <si>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</si>
  <si>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</si>
  <si>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</si>
  <si>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</si>
  <si>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</si>
  <si>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</si>
  <si>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</si>
  <si>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</si>
  <si>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</si>
  <si>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</si>
  <si>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</si>
  <si>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</si>
  <si>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</si>
  <si>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</si>
  <si>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</si>
  <si>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</si>
  <si>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</si>
  <si>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</si>
  <si>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</si>
  <si>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</si>
  <si>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</si>
  <si>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</si>
  <si>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</si>
  <si>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</si>
  <si>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</si>
  <si>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</si>
  <si>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</si>
  <si>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</si>
  <si>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</si>
  <si>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</si>
  <si>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</si>
  <si>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</si>
  <si>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</si>
  <si>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</si>
  <si>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</si>
  <si>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</si>
  <si>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</si>
  <si>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</si>
  <si>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</si>
  <si>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</si>
  <si>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</si>
  <si>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</si>
  <si>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</si>
  <si>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</si>
  <si>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</si>
  <si>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</si>
  <si>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</si>
  <si>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</si>
  <si>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</si>
  <si>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</si>
  <si>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</si>
  <si>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</si>
  <si>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</si>
  <si>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</si>
  <si>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</si>
  <si>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</si>
  <si>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</si>
  <si>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</si>
  <si>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</si>
  <si>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</si>
  <si>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</si>
  <si>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</si>
  <si>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</si>
  <si>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</si>
  <si>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</si>
  <si>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</si>
  <si>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</si>
  <si>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</si>
  <si>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</si>
  <si>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</si>
  <si>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</si>
  <si>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</si>
  <si>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</si>
  <si>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</si>
  <si>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</si>
  <si>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</si>
  <si>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</si>
  <si>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</si>
  <si>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</si>
  <si>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</si>
  <si>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</si>
  <si>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</si>
  <si>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</si>
  <si>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</si>
  <si>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</si>
  <si>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</si>
  <si>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</si>
  <si>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</si>
  <si>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</si>
  <si>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</si>
  <si>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</si>
  <si>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</si>
  <si>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</si>
  <si>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</si>
  <si>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</si>
  <si>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</si>
  <si>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</si>
  <si>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</si>
  <si>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</si>
  <si>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</si>
  <si>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</si>
  <si>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</si>
  <si>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</si>
  <si>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</si>
  <si>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</si>
  <si>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</si>
  <si>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</si>
  <si>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</si>
  <si>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</si>
  <si>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</si>
  <si>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</si>
  <si>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</si>
  <si>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</si>
  <si>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</si>
  <si>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</si>
  <si>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</si>
  <si>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</si>
  <si>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</si>
  <si>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</si>
  <si>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</si>
  <si>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</si>
  <si>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</si>
  <si>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</si>
  <si>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</si>
  <si>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</si>
  <si>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</si>
  <si>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</si>
  <si>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</si>
  <si>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</si>
  <si>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</si>
  <si>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</si>
  <si>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</si>
  <si>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</si>
  <si>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</si>
  <si>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</si>
  <si>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</si>
  <si>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</si>
  <si>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</si>
  <si>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</si>
  <si>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</si>
  <si>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</si>
  <si>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</si>
  <si>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</si>
  <si>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</si>
  <si>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</si>
  <si>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</si>
  <si>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</si>
  <si>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</si>
  <si>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</si>
  <si>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</si>
  <si>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</si>
  <si>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</si>
  <si>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</si>
  <si>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</si>
  <si>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</si>
  <si>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</si>
  <si>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</si>
  <si>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</si>
  <si>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</si>
  <si>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</si>
  <si>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</si>
  <si>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</si>
  <si>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</si>
  <si>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</si>
  <si>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</si>
  <si>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</si>
  <si>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</si>
  <si>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</si>
  <si>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</si>
  <si>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</si>
  <si>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</si>
  <si>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</si>
  <si>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</si>
  <si>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</si>
  <si>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</si>
  <si>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</si>
  <si>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</si>
  <si>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</si>
  <si>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</si>
  <si>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</si>
  <si>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</si>
  <si>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</si>
  <si>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</si>
  <si>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</si>
  <si>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</si>
  <si>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</si>
  <si>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</si>
  <si>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</si>
  <si>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</si>
  <si>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</si>
  <si>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</si>
  <si>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</si>
  <si>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</si>
  <si>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</si>
  <si>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</si>
  <si>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</si>
  <si>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</si>
  <si>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</si>
  <si>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</si>
  <si>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</si>
  <si>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</si>
  <si>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</si>
  <si>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</si>
  <si>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</si>
  <si>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</si>
  <si>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</si>
  <si>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</si>
  <si>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</si>
  <si>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</si>
  <si>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</si>
  <si>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</si>
  <si>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</si>
  <si>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</si>
  <si>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</si>
  <si>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</si>
  <si>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</si>
  <si>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</si>
  <si>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</si>
  <si>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</si>
  <si>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</si>
  <si>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</si>
  <si>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</si>
  <si>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</si>
  <si>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</si>
  <si>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</si>
  <si>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</si>
  <si>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</si>
  <si>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</si>
  <si>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</si>
  <si>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</si>
  <si>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</si>
  <si>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</si>
  <si>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</si>
  <si>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</si>
  <si>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</si>
  <si>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</si>
  <si>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</si>
  <si>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</si>
  <si>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</si>
  <si>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</si>
  <si>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</si>
  <si>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</si>
  <si>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</si>
  <si>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</si>
  <si>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</si>
  <si>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</si>
  <si>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</si>
  <si>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</si>
  <si>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</si>
  <si>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</si>
  <si>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</si>
  <si>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</si>
  <si>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</si>
  <si>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</si>
  <si>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</si>
  <si>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</si>
  <si>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</si>
  <si>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</si>
  <si>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</si>
  <si>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</si>
  <si>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</si>
  <si>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</si>
  <si>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</si>
  <si>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</si>
  <si>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</si>
  <si>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</si>
  <si>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</si>
  <si>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</si>
  <si>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</si>
  <si>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</si>
  <si>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</si>
  <si>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</si>
  <si>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</si>
  <si>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</si>
  <si>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</si>
  <si>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</si>
  <si>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</si>
  <si>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</si>
  <si>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</si>
  <si>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</si>
  <si>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</si>
  <si>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</si>
  <si>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</si>
  <si>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</si>
  <si>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</si>
  <si>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</si>
  <si>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</si>
  <si>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</si>
  <si>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</si>
  <si>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</si>
  <si>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</si>
  <si>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</si>
  <si>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</si>
  <si>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</si>
  <si>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</si>
  <si>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</si>
  <si>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</si>
  <si>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</si>
  <si>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</si>
  <si>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</si>
  <si>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</si>
  <si>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</si>
  <si>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</si>
  <si>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</si>
  <si>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</si>
  <si>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</si>
  <si>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</si>
  <si>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</si>
  <si>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</si>
  <si>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</si>
  <si>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</si>
  <si>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</si>
  <si>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</si>
  <si>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</si>
  <si>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</si>
  <si>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</si>
  <si>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</si>
  <si>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</si>
  <si>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</si>
  <si>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</si>
  <si>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</si>
  <si>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</si>
  <si>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</si>
  <si>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</si>
  <si>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</si>
  <si>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</si>
  <si>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</si>
  <si>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</si>
  <si>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</si>
  <si>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</si>
  <si>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</si>
  <si>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</si>
  <si>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</si>
  <si>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</si>
  <si>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</si>
  <si>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</si>
  <si>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</si>
  <si>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</si>
  <si>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</si>
  <si>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</si>
  <si>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</si>
  <si>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</si>
  <si>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</si>
  <si>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</si>
  <si>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</si>
  <si>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</si>
  <si>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</si>
  <si>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</si>
  <si>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</si>
  <si>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</si>
  <si>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</si>
  <si>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</si>
  <si>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</si>
  <si>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</si>
  <si>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</si>
  <si>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</si>
  <si>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</si>
  <si>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</si>
  <si>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</si>
  <si>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</si>
  <si>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</si>
  <si>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</si>
  <si>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</si>
  <si>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</si>
  <si>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</si>
  <si>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</si>
  <si>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</si>
  <si>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</si>
  <si>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</si>
  <si>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</si>
  <si>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</si>
  <si>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</si>
  <si>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</si>
  <si>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</si>
  <si>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</si>
  <si>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</si>
  <si>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</si>
  <si>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</si>
  <si>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</si>
  <si>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</si>
  <si>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</si>
  <si>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</si>
  <si>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</si>
  <si>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</si>
  <si>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</si>
  <si>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</si>
  <si>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</si>
  <si>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</si>
  <si>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</si>
  <si>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</si>
  <si>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</si>
  <si>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</si>
  <si>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</si>
  <si>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</si>
  <si>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</si>
  <si>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</si>
  <si>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</si>
  <si>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</si>
  <si>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</si>
  <si>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</si>
  <si>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</si>
  <si>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</si>
  <si>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</si>
  <si>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</si>
  <si>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</si>
  <si>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</si>
  <si>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</si>
  <si>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</si>
  <si>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</si>
  <si>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</si>
  <si>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</si>
  <si>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</si>
  <si>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</si>
  <si>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</si>
  <si>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</si>
  <si>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</si>
  <si>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</si>
  <si>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</si>
  <si>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</si>
  <si>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</si>
  <si>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</si>
  <si>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</si>
  <si>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</si>
  <si>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</si>
  <si>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</si>
  <si>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</si>
  <si>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</si>
  <si>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</si>
  <si>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</si>
  <si>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</si>
  <si>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</si>
  <si>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</si>
  <si>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</si>
  <si>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</si>
  <si>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</si>
  <si>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</si>
  <si>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</si>
  <si>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</si>
  <si>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</si>
  <si>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</si>
  <si>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</si>
  <si>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</si>
  <si>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</si>
  <si>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</si>
  <si>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</si>
  <si>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</si>
  <si>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</si>
  <si>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</si>
  <si>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</si>
  <si>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</si>
  <si>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</si>
  <si>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</si>
  <si>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</si>
  <si>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</si>
  <si>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</si>
  <si>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</si>
  <si>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</si>
  <si>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</si>
  <si>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</si>
  <si>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</si>
  <si>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</si>
  <si>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</si>
  <si>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</si>
  <si>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</si>
  <si>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</si>
  <si>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</si>
  <si>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</si>
  <si>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</si>
  <si>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</si>
  <si>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</si>
  <si>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</si>
  <si>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</si>
  <si>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</si>
  <si>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</si>
  <si>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</si>
  <si>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</si>
  <si>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</si>
  <si>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</si>
  <si>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</si>
  <si>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</si>
  <si>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</si>
  <si>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</si>
  <si>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</si>
  <si>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</si>
  <si>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</si>
  <si>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</si>
  <si>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</si>
  <si>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</si>
  <si>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</si>
  <si>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</si>
  <si>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</si>
  <si>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</si>
  <si>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</si>
  <si>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</si>
  <si>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</si>
  <si>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</si>
  <si>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</si>
  <si>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</si>
  <si>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</si>
  <si>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</si>
  <si>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</si>
  <si>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</si>
  <si>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</si>
  <si>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</si>
  <si>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</si>
  <si>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</si>
  <si>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</si>
  <si>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</si>
  <si>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</si>
  <si>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</si>
  <si>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</si>
  <si>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</si>
  <si>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</si>
  <si>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</si>
  <si>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</si>
  <si>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</si>
  <si>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</si>
  <si>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</si>
  <si>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</si>
  <si>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</si>
  <si>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</si>
  <si>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</si>
  <si>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</si>
  <si>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</si>
  <si>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</si>
  <si>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</si>
  <si>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</si>
  <si>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</si>
  <si>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</si>
  <si>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</si>
  <si>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</si>
  <si>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</si>
  <si>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</si>
  <si>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</si>
  <si>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</si>
  <si>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</si>
  <si>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</si>
  <si>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</si>
  <si>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</si>
  <si>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</si>
  <si>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</si>
  <si>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</si>
  <si>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</si>
  <si>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</si>
  <si>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</si>
  <si>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</si>
  <si>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</si>
  <si>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</si>
  <si>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</si>
  <si>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</si>
  <si>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</si>
  <si>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</si>
  <si>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</si>
  <si>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</si>
  <si>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</si>
  <si>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</si>
  <si>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</si>
  <si>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</si>
  <si>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</si>
  <si>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</si>
  <si>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</si>
  <si>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</si>
  <si>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</si>
  <si>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</si>
  <si>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</si>
  <si>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</si>
  <si>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</si>
  <si>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</si>
  <si>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</si>
  <si>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</si>
  <si>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</si>
  <si>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</si>
  <si>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</si>
  <si>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</si>
  <si>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</si>
  <si>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</si>
  <si>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</si>
  <si>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</si>
  <si>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</si>
  <si>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</si>
  <si>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</si>
  <si>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</si>
  <si>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</si>
  <si>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</si>
  <si>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</si>
  <si>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</si>
  <si>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</si>
  <si>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</si>
  <si>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</si>
  <si>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</si>
  <si>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</si>
  <si>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</si>
  <si>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</si>
  <si>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</si>
  <si>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</si>
  <si>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</si>
  <si>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</si>
  <si>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</si>
  <si>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</si>
  <si>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</si>
  <si>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</si>
  <si>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</si>
  <si>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</si>
  <si>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</si>
  <si>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</si>
  <si>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</si>
  <si>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</si>
  <si>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</si>
  <si>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</si>
  <si>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</si>
  <si>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</si>
  <si>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</si>
  <si>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</si>
  <si>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</si>
  <si>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</si>
  <si>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</si>
  <si>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</si>
  <si>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</si>
  <si>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</si>
  <si>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</si>
  <si>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</si>
  <si>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</si>
  <si>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</si>
  <si>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</si>
  <si>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</si>
  <si>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</si>
  <si>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</si>
  <si>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</si>
  <si>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</si>
  <si>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</si>
  <si>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</si>
  <si>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</si>
  <si>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</si>
  <si>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</si>
  <si>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</si>
  <si>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</si>
  <si>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</si>
  <si>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</si>
  <si>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</si>
  <si>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</si>
  <si>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</si>
  <si>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</si>
  <si>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</si>
  <si>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</si>
  <si>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</si>
  <si>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</si>
  <si>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</si>
  <si>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</si>
  <si>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</si>
  <si>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</si>
  <si>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</si>
  <si>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</si>
  <si>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</si>
  <si>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</si>
  <si>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</si>
  <si>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</si>
  <si>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</si>
  <si>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</si>
  <si>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</si>
  <si>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</si>
  <si>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</si>
  <si>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</si>
  <si>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</si>
  <si>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</si>
  <si>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</si>
  <si>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</si>
  <si>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</si>
  <si>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</si>
  <si>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</si>
  <si>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</si>
  <si>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</si>
  <si>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</si>
  <si>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</si>
  <si>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</si>
  <si>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</si>
  <si>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</si>
  <si>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</si>
  <si>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</si>
  <si>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</si>
  <si>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</si>
  <si>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</si>
  <si>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</si>
  <si>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</si>
  <si>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</si>
  <si>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</si>
  <si>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</si>
  <si>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</si>
  <si>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</si>
  <si>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</si>
  <si>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</si>
  <si>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</si>
  <si>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</si>
  <si>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</si>
  <si>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</si>
  <si>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</si>
  <si>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</si>
  <si>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</si>
  <si>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</si>
  <si>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</si>
  <si>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</si>
  <si>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</si>
  <si>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</si>
  <si>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</si>
  <si>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</si>
  <si>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</si>
  <si>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</si>
  <si>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</si>
  <si>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</si>
  <si>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</si>
  <si>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</si>
  <si>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</si>
  <si>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</si>
  <si>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</si>
  <si>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</si>
  <si>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</si>
  <si>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</si>
  <si>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</si>
  <si>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</si>
  <si>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</si>
  <si>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</si>
  <si>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</si>
  <si>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</si>
  <si>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</si>
  <si>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</si>
  <si>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</si>
  <si>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</si>
  <si>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</si>
  <si>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</si>
  <si>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</si>
  <si>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</si>
  <si>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</si>
  <si>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</si>
  <si>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</si>
  <si>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</si>
  <si>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</si>
  <si>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</si>
  <si>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</si>
  <si>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</si>
  <si>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</si>
  <si>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</si>
  <si>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</si>
  <si>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</si>
  <si>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</si>
  <si>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</si>
  <si>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</si>
  <si>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</si>
  <si>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</si>
  <si>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</si>
  <si>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</si>
  <si>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</si>
  <si>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</si>
  <si>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</si>
  <si>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</si>
  <si>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</si>
  <si>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</si>
  <si>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</si>
  <si>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</si>
  <si>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</si>
  <si>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</si>
  <si>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</si>
  <si>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</si>
  <si>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</si>
  <si>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</si>
  <si>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</si>
  <si>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</si>
  <si>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</si>
  <si>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</si>
  <si>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</si>
  <si>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</si>
  <si>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</si>
  <si>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</si>
  <si>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</si>
  <si>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</si>
  <si>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</si>
  <si>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</si>
  <si>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</si>
  <si>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</si>
  <si>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</si>
  <si>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</si>
  <si>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</si>
  <si>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</si>
  <si>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</si>
  <si>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</si>
  <si>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</si>
  <si>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</si>
  <si>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</si>
  <si>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</si>
  <si>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</si>
  <si>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</si>
  <si>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</si>
  <si>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</si>
  <si>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</si>
  <si>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</si>
  <si>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</si>
  <si>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</si>
  <si>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</si>
  <si>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</si>
  <si>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</si>
  <si>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</si>
  <si>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</si>
  <si>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</si>
  <si>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</si>
  <si>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</si>
  <si>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</si>
  <si>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</si>
  <si>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</si>
  <si>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</si>
  <si>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</si>
  <si>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</si>
  <si>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</si>
  <si>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</si>
  <si>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</si>
  <si>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</si>
  <si>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</si>
  <si>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</si>
  <si>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</si>
  <si>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</si>
  <si>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</si>
  <si>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</si>
  <si>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</si>
  <si>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</si>
  <si>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</si>
  <si>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</si>
  <si>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</si>
  <si>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</si>
  <si>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</si>
  <si>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</si>
  <si>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</si>
  <si>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</si>
  <si>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</si>
  <si>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</si>
  <si>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</si>
  <si>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</si>
  <si>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</si>
  <si>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</si>
  <si>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</si>
  <si>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</si>
  <si>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</si>
  <si>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</si>
  <si>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</si>
  <si>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</si>
  <si>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</si>
  <si>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</si>
  <si>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</si>
  <si>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</si>
  <si>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</si>
  <si>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</si>
  <si>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</si>
  <si>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</si>
  <si>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</si>
  <si>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</si>
  <si>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</si>
  <si>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</si>
  <si>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</si>
  <si>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</si>
  <si>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</si>
  <si>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</si>
  <si>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</si>
  <si>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</si>
  <si>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</si>
  <si>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</si>
  <si>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</si>
  <si>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</si>
  <si>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</si>
  <si>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</si>
  <si>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</si>
  <si>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</si>
  <si>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</si>
  <si>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</si>
  <si>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</si>
  <si>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</si>
  <si>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</si>
  <si>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</si>
  <si>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</si>
  <si>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</si>
  <si>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</si>
  <si>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</si>
  <si>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</si>
  <si>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</si>
  <si>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</si>
  <si>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</si>
  <si>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</si>
  <si>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</si>
  <si>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</si>
  <si>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</si>
  <si>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</si>
  <si>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</si>
  <si>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</si>
  <si>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</si>
  <si>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</si>
  <si>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</si>
  <si>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</si>
  <si>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</si>
  <si>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</si>
  <si>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</si>
  <si>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</si>
  <si>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</si>
  <si>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</si>
  <si>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</si>
  <si>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</si>
  <si>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</si>
  <si>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</si>
  <si>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</si>
  <si>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</si>
  <si>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</si>
  <si>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</si>
  <si>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</si>
  <si>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</si>
  <si>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</si>
  <si>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</si>
  <si>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</si>
  <si>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</si>
  <si>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</si>
  <si>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</si>
  <si>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</si>
  <si>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</si>
  <si>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</si>
  <si>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</si>
  <si>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</si>
  <si>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</si>
  <si>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</si>
  <si>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</si>
  <si>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</si>
  <si>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</si>
  <si>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</si>
  <si>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</si>
  <si>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</si>
  <si>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</si>
  <si>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</si>
  <si>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</si>
  <si>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</si>
  <si>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</si>
  <si>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</si>
  <si>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</si>
  <si>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</si>
  <si>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</si>
  <si>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</si>
  <si>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</si>
  <si>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</si>
  <si>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</si>
  <si>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</si>
  <si>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</si>
  <si>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</si>
  <si>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</si>
  <si>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</si>
  <si>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</si>
  <si>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</si>
  <si>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</si>
  <si>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</si>
  <si>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</si>
  <si>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</si>
  <si>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</si>
  <si>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</si>
  <si>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</si>
  <si>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</si>
  <si>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</si>
  <si>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</si>
  <si>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</si>
  <si>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</si>
  <si>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</si>
  <si>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</si>
  <si>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</si>
  <si>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</si>
  <si>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</si>
  <si>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</si>
  <si>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</si>
  <si>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</si>
  <si>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</si>
  <si>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</si>
  <si>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</si>
  <si>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</si>
  <si>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</si>
  <si>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</si>
  <si>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</si>
  <si>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</si>
  <si>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</si>
  <si>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</si>
  <si>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</si>
  <si>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</si>
  <si>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</si>
  <si>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</si>
  <si>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</si>
  <si>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</si>
  <si>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</si>
  <si>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</si>
  <si>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</si>
  <si>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</si>
  <si>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</si>
  <si>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</si>
  <si>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</si>
  <si>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</si>
  <si>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</si>
  <si>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</si>
  <si>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</si>
  <si>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</si>
  <si>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</si>
  <si>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</si>
  <si>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</si>
  <si>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</si>
  <si>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</si>
  <si>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</si>
  <si>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</si>
  <si>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</si>
  <si>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</si>
  <si>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</si>
  <si>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</si>
  <si>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</si>
  <si>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</si>
  <si>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</si>
  <si>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</si>
  <si>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</si>
  <si>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</si>
  <si>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</si>
  <si>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</si>
  <si>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</si>
  <si>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</si>
  <si>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</si>
  <si>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</si>
  <si>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</si>
  <si>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</si>
  <si>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</si>
  <si>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</si>
  <si>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</si>
  <si>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</si>
  <si>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</si>
  <si>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</si>
  <si>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</si>
  <si>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</si>
  <si>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</si>
  <si>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</si>
  <si>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</si>
  <si>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</si>
  <si>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</si>
  <si>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</si>
  <si>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</si>
  <si>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</si>
  <si>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</si>
  <si>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</si>
  <si>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</si>
  <si>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</si>
  <si>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</si>
  <si>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</si>
  <si>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</si>
  <si>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</si>
  <si>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</si>
  <si>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</si>
  <si>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</si>
  <si>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</si>
  <si>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</si>
  <si>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</si>
  <si>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</si>
  <si>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</si>
  <si>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</si>
  <si>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</si>
  <si>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</si>
  <si>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</si>
  <si>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</si>
  <si>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</si>
  <si>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</si>
  <si>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</si>
  <si>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</si>
  <si>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</si>
  <si>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</si>
  <si>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</si>
  <si>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</si>
  <si>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</si>
  <si>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</si>
  <si>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</si>
  <si>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</si>
  <si>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</si>
  <si>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</si>
  <si>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</si>
  <si>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</si>
  <si>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</si>
  <si>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</si>
  <si>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</si>
  <si>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</si>
  <si>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</si>
  <si>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</si>
  <si>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</si>
  <si>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</si>
  <si>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</si>
  <si>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</si>
  <si>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</si>
  <si>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</si>
  <si>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</si>
  <si>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</si>
  <si>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</si>
  <si>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</si>
  <si>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</si>
  <si>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</si>
  <si>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</si>
  <si>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</si>
  <si>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</si>
  <si>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</si>
  <si>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</si>
  <si>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</si>
  <si>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</si>
  <si>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</si>
  <si>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</si>
  <si>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</si>
  <si>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</si>
  <si>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</si>
  <si>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</si>
  <si>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</si>
  <si>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</si>
  <si>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</si>
  <si>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</si>
  <si>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</si>
  <si>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</si>
  <si>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</si>
  <si>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</si>
  <si>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</si>
  <si>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</si>
  <si>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</si>
  <si>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</si>
  <si>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</si>
  <si>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</si>
  <si>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</si>
  <si>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</si>
  <si>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</si>
  <si>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</si>
  <si>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</si>
  <si>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</si>
  <si>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</si>
  <si>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</si>
  <si>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</si>
  <si>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</si>
  <si>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</si>
  <si>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</si>
  <si>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</si>
  <si>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</si>
  <si>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</si>
  <si>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</si>
  <si>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</si>
  <si>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</si>
  <si>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</si>
  <si>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</si>
  <si>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</si>
  <si>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</si>
  <si>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</si>
  <si>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</si>
  <si>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</si>
  <si>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</si>
  <si>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</si>
  <si>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</si>
  <si>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</si>
  <si>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</si>
  <si>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</si>
  <si>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</si>
  <si>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</si>
  <si>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</si>
  <si>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</si>
  <si>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</si>
  <si>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</si>
  <si>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</si>
  <si>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</si>
  <si>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</si>
  <si>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</si>
  <si>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</si>
  <si>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</si>
  <si>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</si>
  <si>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</si>
  <si>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</si>
  <si>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</si>
  <si>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</si>
  <si>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</si>
  <si>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</si>
  <si>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</si>
  <si>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</si>
  <si>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</si>
  <si>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</si>
  <si>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</si>
  <si>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</si>
  <si>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</si>
  <si>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</si>
  <si>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</si>
  <si>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</si>
  <si>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</si>
  <si>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</si>
  <si>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</si>
  <si>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</si>
  <si>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</si>
  <si>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</si>
  <si>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</si>
  <si>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</si>
  <si>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</si>
  <si>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</si>
  <si>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</si>
  <si>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</si>
  <si>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</si>
  <si>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</si>
  <si>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</si>
  <si>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</si>
  <si>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</si>
  <si>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</si>
  <si>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</si>
  <si>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</si>
  <si>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</si>
  <si>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</si>
  <si>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</si>
  <si>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</si>
  <si>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</si>
  <si>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</si>
  <si>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</si>
  <si>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</si>
  <si>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</si>
  <si>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</si>
  <si>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</si>
  <si>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</si>
  <si>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</si>
  <si>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</si>
  <si>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</si>
  <si>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</si>
  <si>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</si>
  <si>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</si>
  <si>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</si>
  <si>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</si>
  <si>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</si>
  <si>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</si>
  <si>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</si>
  <si>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</si>
  <si>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</si>
  <si>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</si>
  <si>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</si>
  <si>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</si>
  <si>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</si>
  <si>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</si>
  <si>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</si>
  <si>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</si>
  <si>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</si>
  <si>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</si>
  <si>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</si>
  <si>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</si>
  <si>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</si>
  <si>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</si>
  <si>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</si>
  <si>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</si>
  <si>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</si>
  <si>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</si>
  <si>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</si>
  <si>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</si>
  <si>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</si>
  <si>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</si>
  <si>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</si>
  <si>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</si>
  <si>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</si>
  <si>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</si>
  <si>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</si>
  <si>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</si>
  <si>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</si>
  <si>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</si>
  <si>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</si>
  <si>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</si>
  <si>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</si>
  <si>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</si>
  <si>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</si>
  <si>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</si>
  <si>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</si>
  <si>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</si>
  <si>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</si>
  <si>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</si>
  <si>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</si>
  <si>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</si>
  <si>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</si>
  <si>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</si>
  <si>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</si>
  <si>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</si>
  <si>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</si>
  <si>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</si>
  <si>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</si>
  <si>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</si>
  <si>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</si>
  <si>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</si>
  <si>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</si>
  <si>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</si>
  <si>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</si>
  <si>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</si>
  <si>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</si>
  <si>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</si>
  <si>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</si>
  <si>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</si>
  <si>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</si>
  <si>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</si>
  <si>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</si>
  <si>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</si>
  <si>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</si>
  <si>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</si>
  <si>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</si>
  <si>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</si>
  <si>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</si>
  <si>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</si>
  <si>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</si>
  <si>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</si>
  <si>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</si>
  <si>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</si>
  <si>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</si>
  <si>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</si>
  <si>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</si>
  <si>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</si>
  <si>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</si>
  <si>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</si>
  <si>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</si>
  <si>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</si>
  <si>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</si>
  <si>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</si>
  <si>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</si>
  <si>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</si>
  <si>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</si>
  <si>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</si>
  <si>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</si>
  <si>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</si>
  <si>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</si>
  <si>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</si>
  <si>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</si>
  <si>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</si>
  <si>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</si>
  <si>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</si>
  <si>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</si>
  <si>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</si>
  <si>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</si>
  <si>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</si>
  <si>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</si>
  <si>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</si>
  <si>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</si>
  <si>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</si>
  <si>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</si>
  <si>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</si>
  <si>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</si>
  <si>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</si>
  <si>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</si>
  <si>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</si>
  <si>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</si>
  <si>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</si>
  <si>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</si>
  <si>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</si>
  <si>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</si>
  <si>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</si>
  <si>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</si>
  <si>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</si>
  <si>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</si>
  <si>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</si>
  <si>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</si>
  <si>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</si>
  <si>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</si>
  <si>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</si>
  <si>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</si>
  <si>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</si>
  <si>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</si>
  <si>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</si>
  <si>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</si>
  <si>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</si>
  <si>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</si>
  <si>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</si>
  <si>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</si>
  <si>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</si>
  <si>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</si>
  <si>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</si>
  <si>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</si>
  <si>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</si>
  <si>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</si>
  <si>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</si>
  <si>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</si>
  <si>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</si>
  <si>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</si>
  <si>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</si>
  <si>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</si>
  <si>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</si>
  <si>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</si>
  <si>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</si>
  <si>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</si>
  <si>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</si>
  <si>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</si>
  <si>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</si>
  <si>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</si>
  <si>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</si>
  <si>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</si>
  <si>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</si>
  <si>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</si>
  <si>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</si>
  <si>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</si>
  <si>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</si>
  <si>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</si>
  <si>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</si>
  <si>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</si>
  <si>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</si>
  <si>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</si>
  <si>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</si>
  <si>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</si>
  <si>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</si>
  <si>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</si>
  <si>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</si>
  <si>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</si>
  <si>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</si>
  <si>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</si>
  <si>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</si>
  <si>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</si>
  <si>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</si>
  <si>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</si>
  <si>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</si>
  <si>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</si>
  <si>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</si>
  <si>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</si>
  <si>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</si>
  <si>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</si>
  <si>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</si>
  <si>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</si>
  <si>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</si>
  <si>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</si>
  <si>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</si>
  <si>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</si>
  <si>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</si>
  <si>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</si>
  <si>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</si>
  <si>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</si>
  <si>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</si>
  <si>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</si>
  <si>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</si>
  <si>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</si>
  <si>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</si>
  <si>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</si>
  <si>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</si>
  <si>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</si>
  <si>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</si>
  <si>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</si>
  <si>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</si>
  <si>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</si>
  <si>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</si>
  <si>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</si>
  <si>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</si>
  <si>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</si>
  <si>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</si>
  <si>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</si>
  <si>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</si>
  <si>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</si>
  <si>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</si>
  <si>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</si>
  <si>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</si>
  <si>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</si>
  <si>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</si>
  <si>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</si>
  <si>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</si>
  <si>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</si>
  <si>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</si>
  <si>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</si>
  <si>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</si>
  <si>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</si>
  <si>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</si>
  <si>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</si>
  <si>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</si>
  <si>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</si>
  <si>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</si>
  <si>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</si>
  <si>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</si>
  <si>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</si>
  <si>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</si>
  <si>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</si>
  <si>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</si>
  <si>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</si>
  <si>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</si>
  <si>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</si>
  <si>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</si>
  <si>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</si>
  <si>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</si>
  <si>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</si>
  <si>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</si>
  <si>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</si>
  <si>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</si>
  <si>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</si>
  <si>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</si>
  <si>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</si>
  <si>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</si>
  <si>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</si>
  <si>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</si>
  <si>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</si>
  <si>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</si>
  <si>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</si>
  <si>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</si>
  <si>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</si>
  <si>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</si>
  <si>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</si>
  <si>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</si>
  <si>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</si>
  <si>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</si>
  <si>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</si>
  <si>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</si>
  <si>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</si>
  <si>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</si>
  <si>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</si>
  <si>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</si>
  <si>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</si>
  <si>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</si>
  <si>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</si>
  <si>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</si>
  <si>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</si>
  <si>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</si>
  <si>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</si>
  <si>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</si>
  <si>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</si>
  <si>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</si>
  <si>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</si>
  <si>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</si>
  <si>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</si>
  <si>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</si>
  <si>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</si>
  <si>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</si>
  <si>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</si>
  <si>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</si>
  <si>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</si>
  <si>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</si>
  <si>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</si>
  <si>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</si>
  <si>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</si>
  <si>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</si>
  <si>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</si>
  <si>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</si>
  <si>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</si>
  <si>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</si>
  <si>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</si>
  <si>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</si>
  <si>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</si>
  <si>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</si>
  <si>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</si>
  <si>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</si>
  <si>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</si>
  <si>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</si>
  <si>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</si>
  <si>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</si>
  <si>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</si>
  <si>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</si>
  <si>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</si>
  <si>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</si>
  <si>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</si>
  <si>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</si>
  <si>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</si>
  <si>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</si>
  <si>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</si>
  <si>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</si>
  <si>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</si>
  <si>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</si>
  <si>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</si>
  <si>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</si>
  <si>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</si>
  <si>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</si>
  <si>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</si>
  <si>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</si>
  <si>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</si>
  <si>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</si>
  <si>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</si>
  <si>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</si>
  <si>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</si>
  <si>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</si>
  <si>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</si>
  <si>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</si>
  <si>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</si>
  <si>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</si>
  <si>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</si>
  <si>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</si>
  <si>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</si>
  <si>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</si>
  <si>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</si>
  <si>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</si>
  <si>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</si>
  <si>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</si>
  <si>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</si>
  <si>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</si>
  <si>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</si>
  <si>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</si>
  <si>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</si>
  <si>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</si>
  <si>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</si>
  <si>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</si>
  <si>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</si>
  <si>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</si>
  <si>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</si>
  <si>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</si>
  <si>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</si>
  <si>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</si>
  <si>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</si>
  <si>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</si>
  <si>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</si>
  <si>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</si>
  <si>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</si>
  <si>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</si>
  <si>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</si>
  <si>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</si>
  <si>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</si>
  <si>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</si>
  <si>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</si>
  <si>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</si>
  <si>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</si>
  <si>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</si>
  <si>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</si>
  <si>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</si>
  <si>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</si>
  <si>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</si>
  <si>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</si>
  <si>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</si>
  <si>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</si>
  <si>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</si>
  <si>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</si>
  <si>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</si>
  <si>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</si>
  <si>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</si>
  <si>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</si>
  <si>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</si>
  <si>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</si>
  <si>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</si>
  <si>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</si>
  <si>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</si>
  <si>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</si>
  <si>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</si>
  <si>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</si>
  <si>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</si>
  <si>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</si>
  <si>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</si>
  <si>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</si>
  <si>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</si>
  <si>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</si>
  <si>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</si>
  <si>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</si>
  <si>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</si>
  <si>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</si>
  <si>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</si>
  <si>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</si>
  <si>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</si>
  <si>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</si>
  <si>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</si>
  <si>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</si>
  <si>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</si>
  <si>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</si>
  <si>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</si>
  <si>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</si>
  <si>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</si>
  <si>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</si>
  <si>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</si>
  <si>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</si>
  <si>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</si>
  <si>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</si>
  <si>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</si>
  <si>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</si>
  <si>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</si>
  <si>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</si>
  <si>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</si>
  <si>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</si>
  <si>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</si>
  <si>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</si>
  <si>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</si>
  <si>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</si>
  <si>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</si>
  <si>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</si>
  <si>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</si>
  <si>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</si>
  <si>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</si>
  <si>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</si>
  <si>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</si>
  <si>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</si>
  <si>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</si>
  <si>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</si>
  <si>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</si>
  <si>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</si>
  <si>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</si>
  <si>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</si>
  <si>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</si>
  <si>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</si>
  <si>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</si>
  <si>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</si>
  <si>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</si>
  <si>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</si>
  <si>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</si>
  <si>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</si>
  <si>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</si>
  <si>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</si>
  <si>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</si>
  <si>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</si>
  <si>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</si>
  <si>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</si>
  <si>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</si>
  <si>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</si>
  <si>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</si>
  <si>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</si>
  <si>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</si>
  <si>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</si>
  <si>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</si>
  <si>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</si>
  <si>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</si>
  <si>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</si>
  <si>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</si>
  <si>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</si>
  <si>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</si>
  <si>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</si>
  <si>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</si>
  <si>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</si>
  <si>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</si>
  <si>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</si>
  <si>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</si>
  <si>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</si>
  <si>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</si>
  <si>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</si>
  <si>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</si>
  <si>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</si>
  <si>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</si>
  <si>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</si>
  <si>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</si>
  <si>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</si>
  <si>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</si>
  <si>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</si>
  <si>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</si>
  <si>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</si>
  <si>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</si>
  <si>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</si>
  <si>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</si>
  <si>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</si>
  <si>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</si>
  <si>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</si>
  <si>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</si>
  <si>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</si>
  <si>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</si>
  <si>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</si>
  <si>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</si>
  <si>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</si>
  <si>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</si>
  <si>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</si>
  <si>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</si>
  <si>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</si>
  <si>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</si>
  <si>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</si>
  <si>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</si>
  <si>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</si>
  <si>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</si>
  <si>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</si>
  <si>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</si>
  <si>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</si>
  <si>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</si>
  <si>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</si>
  <si>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</si>
  <si>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</si>
  <si>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</si>
  <si>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</si>
  <si>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</si>
  <si>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</si>
  <si>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</si>
  <si>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</si>
  <si>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</si>
  <si>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</si>
  <si>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</si>
  <si>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</si>
  <si>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</si>
  <si>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</si>
  <si>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</si>
  <si>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</si>
  <si>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</si>
  <si>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</si>
  <si>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</si>
  <si>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</si>
  <si>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</si>
  <si>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</si>
  <si>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</si>
  <si>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</si>
  <si>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</si>
  <si>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</si>
  <si>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</si>
  <si>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</si>
  <si>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</si>
  <si>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</si>
  <si>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</si>
  <si>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</si>
  <si>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</si>
  <si>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</si>
  <si>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</si>
  <si>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</si>
  <si>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</si>
  <si>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</si>
  <si>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</si>
  <si>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</si>
  <si>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</si>
  <si>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</si>
  <si>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</si>
  <si>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</si>
  <si>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</si>
  <si>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</si>
  <si>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</si>
  <si>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</si>
  <si>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</si>
  <si>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</si>
  <si>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</si>
  <si>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</si>
  <si>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</si>
  <si>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</si>
  <si>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</si>
  <si>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</si>
  <si>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</si>
  <si>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</si>
  <si>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</si>
  <si>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</si>
  <si>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</si>
  <si>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</si>
  <si>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</si>
  <si>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</si>
  <si>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</si>
  <si>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</si>
  <si>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</si>
  <si>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</si>
  <si>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</si>
  <si>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</si>
  <si>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</si>
  <si>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</si>
  <si>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</si>
  <si>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</si>
  <si>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</si>
  <si>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</si>
  <si>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</si>
  <si>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</si>
  <si>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</si>
  <si>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</si>
  <si>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</si>
  <si>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</si>
  <si>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</si>
  <si>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</si>
  <si>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</si>
  <si>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</si>
  <si>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</si>
  <si>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</si>
  <si>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</si>
  <si>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</si>
  <si>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</si>
  <si>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</si>
  <si>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</si>
  <si>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</si>
  <si>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</si>
  <si>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</si>
  <si>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</si>
  <si>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</si>
  <si>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</si>
  <si>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</si>
  <si>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</si>
  <si>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</si>
  <si>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</si>
  <si>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</si>
  <si>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</si>
  <si>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</si>
  <si>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</si>
  <si>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</si>
  <si>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</si>
  <si>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</si>
  <si>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</si>
  <si>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</si>
  <si>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</si>
  <si>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</si>
  <si>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</si>
  <si>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</si>
  <si>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</si>
  <si>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</si>
  <si>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</si>
  <si>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</si>
  <si>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</si>
  <si>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</si>
  <si>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</si>
  <si>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</si>
  <si>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</si>
  <si>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</si>
  <si>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</si>
  <si>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</si>
  <si>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</si>
  <si>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</si>
  <si>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</si>
  <si>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</si>
  <si>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</si>
  <si>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</si>
  <si>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</si>
  <si>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</si>
  <si>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</si>
  <si>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</si>
  <si>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</si>
  <si>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</si>
  <si>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</si>
  <si>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</si>
  <si>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</si>
  <si>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</si>
  <si>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</si>
  <si>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</si>
  <si>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</si>
  <si>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</si>
  <si>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</si>
  <si>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</si>
  <si>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</si>
  <si>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</si>
  <si>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</si>
  <si>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</si>
  <si>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</si>
  <si>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</si>
  <si>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</si>
  <si>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</si>
  <si>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</si>
  <si>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</si>
  <si>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</si>
  <si>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</si>
  <si>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</si>
  <si>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</si>
  <si>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</si>
  <si>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</si>
  <si>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</si>
  <si>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</si>
  <si>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</si>
  <si>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</si>
  <si>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</si>
  <si>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</si>
  <si>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</si>
  <si>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</si>
  <si>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</si>
  <si>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</si>
  <si>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</si>
  <si>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</si>
  <si>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</si>
  <si>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</si>
  <si>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</si>
  <si>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</si>
  <si>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</si>
  <si>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</si>
  <si>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</si>
  <si>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</si>
  <si>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</si>
  <si>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</si>
  <si>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</si>
  <si>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</si>
  <si>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</si>
  <si>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</si>
  <si>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</si>
  <si>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</si>
  <si>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</si>
  <si>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</si>
  <si>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</si>
  <si>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</si>
  <si>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</si>
  <si>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</si>
  <si>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</si>
  <si>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</si>
  <si>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</si>
  <si>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</si>
  <si>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</si>
  <si>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</si>
  <si>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</si>
  <si>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</si>
  <si>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</si>
  <si>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</si>
  <si>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</si>
  <si>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</si>
  <si>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</si>
  <si>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</si>
  <si>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</si>
  <si>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</si>
  <si>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</si>
  <si>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</si>
  <si>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</si>
  <si>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</si>
  <si>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</si>
  <si>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</si>
  <si>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</si>
  <si>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</si>
  <si>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</si>
  <si>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</si>
  <si>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</si>
  <si>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</si>
  <si>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</si>
  <si>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</si>
  <si>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</si>
  <si>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</si>
  <si>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</si>
  <si>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</si>
  <si>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</si>
  <si>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</si>
  <si>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</si>
  <si>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</si>
  <si>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</si>
  <si>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</si>
  <si>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</si>
  <si>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</si>
  <si>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</si>
  <si>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</si>
  <si>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</si>
  <si>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</si>
  <si>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</si>
  <si>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</si>
  <si>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</si>
  <si>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</si>
  <si>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</si>
  <si>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</si>
  <si>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</si>
  <si>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</si>
  <si>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</si>
  <si>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</si>
  <si>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</si>
  <si>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</si>
  <si>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</si>
  <si>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</si>
  <si>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</si>
  <si>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</si>
  <si>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</si>
  <si>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</si>
  <si>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</si>
  <si>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</si>
  <si>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</si>
  <si>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</si>
  <si>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</si>
  <si>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</si>
  <si>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</si>
  <si>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</si>
  <si>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</si>
  <si>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</si>
  <si>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</si>
  <si>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</si>
  <si>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</si>
  <si>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</si>
  <si>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</si>
  <si>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</si>
  <si>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</si>
  <si>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</si>
  <si>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</si>
  <si>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</si>
  <si>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</si>
  <si>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</si>
  <si>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</si>
  <si>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</si>
  <si>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</si>
  <si>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</si>
  <si>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</si>
  <si>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</si>
  <si>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</si>
  <si>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</si>
  <si>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</si>
  <si>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</si>
  <si>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</si>
  <si>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</si>
  <si>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</si>
  <si>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</si>
  <si>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</si>
  <si>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</si>
  <si>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</si>
  <si>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</si>
  <si>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</si>
  <si>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</si>
  <si>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</si>
  <si>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</si>
  <si>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</si>
  <si>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</si>
  <si>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</si>
  <si>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</si>
  <si>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</si>
  <si>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</si>
  <si>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</si>
  <si>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</si>
  <si>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</si>
  <si>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</si>
  <si>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</si>
  <si>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</si>
  <si>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</si>
  <si>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</si>
  <si>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</si>
  <si>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</si>
  <si>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</si>
  <si>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</si>
  <si>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</si>
  <si>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</si>
  <si>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</si>
  <si>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</si>
  <si>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</si>
  <si>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</si>
  <si>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</si>
  <si>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</si>
  <si>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</si>
  <si>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</si>
  <si>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</si>
  <si>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</si>
  <si>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</si>
  <si>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</si>
  <si>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</si>
  <si>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</si>
  <si>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</si>
  <si>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</si>
  <si>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</si>
  <si>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</si>
  <si>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</si>
  <si>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</si>
  <si>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</si>
  <si>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</si>
  <si>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</si>
  <si>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</si>
  <si>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</si>
  <si>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</si>
  <si>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</si>
  <si>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</si>
  <si>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</si>
  <si>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</si>
  <si>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</si>
  <si>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</si>
  <si>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</si>
  <si>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</si>
  <si>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</si>
  <si>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</si>
  <si>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</si>
  <si>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</si>
  <si>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</si>
  <si>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</si>
  <si>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</si>
  <si>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</si>
  <si>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</si>
  <si>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</si>
  <si>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</si>
  <si>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</si>
  <si>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</si>
  <si>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</si>
  <si>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</si>
  <si>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</si>
  <si>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</si>
  <si>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</si>
  <si>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</si>
  <si>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</si>
  <si>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</si>
  <si>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</si>
  <si>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</si>
  <si>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</si>
  <si>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</si>
  <si>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</si>
  <si>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</si>
  <si>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</si>
  <si>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</si>
  <si>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</si>
  <si>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</si>
  <si>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</si>
  <si>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</si>
  <si>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</si>
  <si>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</si>
  <si>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</si>
  <si>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</si>
  <si>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</si>
  <si>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</si>
  <si>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</si>
  <si>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</si>
  <si>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</si>
  <si>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</si>
  <si>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</si>
  <si>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</si>
  <si>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</si>
  <si>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</si>
  <si>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</si>
  <si>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</si>
  <si>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</si>
  <si>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</si>
  <si>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</si>
  <si>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</si>
  <si>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</si>
  <si>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</si>
  <si>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</si>
  <si>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</si>
  <si>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</si>
  <si>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</si>
  <si>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</si>
  <si>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</si>
  <si>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</si>
  <si>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</si>
  <si>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</si>
  <si>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</si>
  <si>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</si>
  <si>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</si>
  <si>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</si>
  <si>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</si>
  <si>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</si>
  <si>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</si>
  <si>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</si>
  <si>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</si>
  <si>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</si>
  <si>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</si>
  <si>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</si>
  <si>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</si>
  <si>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</si>
  <si>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</si>
  <si>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</si>
  <si>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</si>
  <si>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</si>
  <si>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</si>
  <si>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</si>
  <si>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</si>
  <si>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</si>
  <si>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</si>
  <si>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</si>
  <si>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</si>
  <si>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</si>
  <si>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</si>
  <si>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</si>
  <si>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</si>
  <si>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</si>
  <si>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</si>
  <si>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</si>
  <si>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</si>
  <si>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</si>
  <si>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</si>
  <si>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</si>
  <si>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</si>
  <si>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</si>
  <si>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</si>
  <si>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</si>
  <si>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</si>
  <si>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</si>
  <si>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</si>
  <si>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</si>
  <si>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</si>
  <si>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</si>
  <si>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</si>
  <si>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</si>
  <si>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</si>
  <si>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</si>
  <si>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</si>
  <si>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</si>
  <si>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</si>
  <si>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</si>
  <si>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</si>
  <si>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</si>
  <si>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</si>
  <si>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</si>
  <si>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</si>
  <si>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</si>
  <si>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</si>
  <si>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</si>
  <si>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</si>
  <si>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</si>
  <si>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</si>
  <si>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</si>
  <si>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</si>
  <si>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</si>
  <si>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</si>
  <si>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</si>
  <si>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</si>
  <si>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</si>
  <si>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</si>
  <si>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</si>
  <si>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</si>
  <si>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</si>
  <si>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</si>
  <si>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</si>
  <si>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</si>
  <si>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</si>
  <si>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</si>
  <si>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</si>
  <si>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</si>
  <si>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</si>
  <si>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</si>
  <si>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</si>
  <si>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</si>
  <si>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</si>
  <si>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</si>
  <si>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</si>
  <si>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</si>
  <si>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</si>
  <si>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</si>
  <si>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</si>
  <si>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</si>
  <si>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</si>
  <si>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</si>
  <si>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</si>
  <si>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</si>
  <si>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</si>
  <si>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</si>
  <si>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</si>
  <si>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</si>
  <si>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</si>
  <si>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</si>
  <si>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</si>
  <si>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</si>
  <si>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</si>
  <si>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</si>
  <si>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</si>
  <si>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</si>
  <si>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</si>
  <si>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</si>
  <si>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</si>
  <si>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</si>
  <si>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</si>
  <si>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</si>
  <si>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</si>
  <si>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</si>
  <si>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</si>
  <si>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</si>
  <si>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</si>
  <si>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</si>
  <si>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</si>
  <si>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</si>
  <si>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</si>
  <si>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</si>
  <si>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</si>
  <si>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</si>
  <si>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</si>
  <si>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</si>
  <si>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</si>
  <si>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</si>
  <si>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</si>
  <si>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</si>
  <si>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</si>
  <si>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</si>
  <si>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</si>
  <si>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</si>
  <si>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</si>
  <si>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</si>
  <si>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</si>
  <si>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</si>
  <si>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</si>
  <si>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</si>
  <si>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</si>
  <si>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</si>
  <si>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</si>
  <si>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</si>
  <si>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</si>
  <si>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</si>
  <si>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</si>
  <si>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</si>
  <si>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</si>
  <si>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</si>
  <si>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</si>
  <si>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</si>
  <si>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</si>
  <si>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</si>
  <si>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</si>
  <si>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</si>
  <si>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</si>
  <si>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</si>
  <si>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</si>
  <si>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</si>
  <si>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</si>
  <si>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</si>
  <si>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</si>
  <si>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</si>
  <si>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</si>
  <si>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</si>
  <si>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</si>
  <si>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</si>
  <si>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</si>
  <si>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</si>
  <si>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</si>
  <si>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</si>
  <si>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</si>
  <si>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</si>
  <si>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</si>
  <si>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</si>
  <si>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</si>
  <si>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</si>
  <si>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</si>
  <si>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</si>
  <si>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</si>
  <si>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</si>
  <si>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</si>
  <si>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</si>
  <si>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</si>
  <si>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</si>
  <si>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</si>
  <si>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</si>
  <si>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</si>
  <si>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</si>
  <si>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</si>
  <si>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</si>
  <si>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</si>
  <si>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</si>
  <si>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</si>
  <si>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</si>
  <si>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</si>
  <si>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</si>
  <si>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</si>
  <si>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</si>
  <si>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</si>
  <si>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</si>
  <si>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</si>
  <si>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</si>
  <si>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</si>
  <si>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</si>
  <si>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</si>
  <si>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</si>
  <si>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</si>
  <si>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</si>
  <si>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</si>
  <si>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</si>
  <si>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</si>
  <si>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</si>
  <si>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</si>
  <si>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</si>
  <si>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</si>
  <si>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</si>
  <si>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</si>
  <si>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</si>
  <si>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</si>
  <si>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</si>
  <si>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</si>
  <si>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</si>
  <si>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</si>
  <si>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</si>
  <si>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</si>
  <si>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</si>
  <si>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</si>
  <si>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</si>
  <si>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</si>
  <si>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</si>
  <si>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</si>
  <si>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</si>
  <si>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</si>
  <si>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</si>
  <si>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</si>
  <si>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</si>
  <si>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</si>
  <si>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</si>
  <si>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</si>
  <si>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</si>
  <si>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</si>
  <si>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</si>
  <si>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</si>
  <si>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</si>
  <si>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</si>
  <si>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</si>
  <si>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</si>
  <si>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</si>
  <si>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</si>
  <si>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</si>
  <si>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</si>
  <si>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</si>
  <si>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</si>
  <si>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</si>
  <si>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</si>
  <si>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</si>
  <si>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</si>
  <si>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</si>
  <si>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</si>
  <si>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</si>
  <si>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</si>
  <si>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</si>
  <si>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</si>
  <si>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</si>
  <si>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</si>
  <si>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</si>
  <si>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</si>
  <si>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</si>
  <si>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</si>
  <si>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</si>
  <si>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</si>
  <si>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</si>
  <si>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</si>
  <si>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</si>
  <si>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</si>
  <si>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</si>
  <si>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</si>
  <si>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</si>
  <si>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</si>
  <si>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</si>
  <si>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</si>
  <si>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</si>
  <si>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</si>
  <si>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</si>
  <si>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</si>
  <si>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</si>
  <si>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</si>
  <si>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</si>
  <si>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</si>
  <si>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</si>
  <si>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</si>
  <si>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</si>
  <si>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</si>
  <si>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</si>
  <si>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</si>
  <si>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</si>
  <si>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</si>
  <si>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</si>
  <si>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</si>
  <si>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</si>
  <si>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</si>
  <si>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</si>
  <si>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</si>
  <si>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</si>
  <si>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</si>
  <si>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</si>
  <si>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</si>
  <si>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</si>
  <si>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</si>
  <si>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</si>
  <si>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</si>
  <si>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</si>
  <si>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</si>
  <si>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</si>
  <si>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</si>
  <si>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</si>
  <si>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</si>
  <si>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</si>
  <si>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</si>
  <si>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</si>
  <si>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</si>
  <si>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</si>
  <si>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</si>
  <si>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</si>
  <si>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</si>
  <si>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</si>
  <si>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</si>
  <si>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</si>
  <si>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</si>
  <si>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</si>
  <si>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</si>
  <si>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</si>
  <si>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</si>
  <si>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</si>
  <si>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</si>
  <si>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</si>
  <si>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</si>
  <si>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</si>
  <si>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</si>
  <si>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</si>
  <si>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</si>
  <si>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</si>
  <si>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</si>
  <si>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</si>
  <si>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</si>
  <si>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</si>
  <si>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</si>
  <si>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</si>
  <si>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</si>
  <si>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</si>
  <si>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</si>
  <si>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</si>
  <si>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</si>
  <si>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</si>
  <si>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</si>
  <si>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</si>
  <si>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</si>
  <si>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</si>
  <si>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</si>
  <si>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</si>
  <si>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</si>
  <si>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</si>
  <si>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</si>
  <si>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</si>
  <si>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</si>
  <si>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</si>
  <si>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</si>
  <si>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</si>
  <si>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</si>
  <si>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</si>
  <si>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</si>
  <si>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</si>
  <si>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</si>
  <si>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</si>
  <si>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</si>
  <si>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</si>
  <si>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</si>
  <si>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</si>
  <si>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</si>
  <si>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</si>
  <si>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</si>
  <si>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</si>
  <si>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</si>
  <si>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</si>
  <si>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</si>
  <si>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</si>
  <si>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</si>
  <si>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</si>
  <si>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</si>
  <si>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</si>
  <si>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</si>
  <si>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</si>
  <si>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</si>
  <si>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</si>
  <si>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</si>
  <si>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</si>
  <si>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</si>
  <si>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</si>
  <si>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</si>
  <si>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</si>
  <si>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</si>
  <si>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</si>
  <si>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</si>
  <si>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</si>
  <si>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</si>
  <si>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</si>
  <si>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</si>
  <si>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</si>
  <si>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</si>
  <si>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</si>
  <si>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</si>
  <si>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</si>
  <si>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</si>
  <si>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</si>
  <si>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</si>
  <si>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</si>
  <si>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</si>
  <si>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</si>
  <si>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</si>
  <si>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</si>
  <si>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</si>
  <si>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</si>
  <si>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</si>
  <si>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</si>
  <si>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</si>
  <si>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</si>
  <si>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</si>
  <si>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</si>
  <si>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</si>
  <si>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</si>
  <si>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</si>
  <si>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</si>
  <si>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</si>
  <si>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</si>
  <si>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</si>
  <si>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</si>
  <si>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</si>
  <si>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</si>
  <si>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</si>
  <si>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</si>
  <si>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</si>
  <si>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</si>
  <si>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</si>
  <si>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</si>
  <si>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</si>
  <si>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</si>
  <si>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</si>
  <si>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</si>
  <si>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</si>
  <si>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</si>
  <si>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</si>
  <si>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</si>
  <si>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</si>
  <si>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</si>
  <si>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</si>
  <si>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</si>
  <si>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</si>
  <si>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</si>
  <si>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</si>
  <si>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</si>
  <si>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</si>
  <si>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</si>
  <si>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</si>
  <si>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</si>
  <si>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</si>
  <si>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</si>
  <si>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</si>
  <si>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</si>
  <si>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</si>
  <si>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</si>
  <si>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</si>
  <si>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</si>
  <si>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</si>
  <si>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</si>
  <si>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</si>
  <si>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</si>
  <si>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</si>
  <si>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</si>
  <si>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</si>
  <si>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</si>
  <si>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</si>
  <si>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</si>
  <si>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</si>
  <si>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</si>
  <si>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</si>
  <si>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</si>
  <si>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</si>
  <si>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</si>
  <si>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</si>
  <si>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</si>
  <si>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</si>
  <si>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</si>
  <si>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</si>
  <si>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</si>
  <si>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</si>
  <si>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</si>
  <si>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</si>
  <si>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</si>
  <si>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</si>
  <si>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</si>
  <si>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</si>
  <si>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</si>
  <si>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</si>
  <si>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</si>
  <si>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</si>
  <si>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</si>
  <si>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</si>
  <si>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</si>
  <si>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</si>
  <si>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</si>
  <si>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</si>
  <si>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</si>
  <si>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</si>
  <si>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</si>
  <si>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</si>
  <si>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</si>
  <si>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</si>
  <si>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</si>
  <si>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</si>
  <si>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</si>
  <si>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</si>
  <si>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</si>
  <si>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</si>
  <si>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</si>
  <si>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</si>
  <si>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</si>
  <si>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</si>
  <si>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</si>
  <si>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</si>
  <si>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</si>
  <si>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</si>
  <si>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</si>
  <si>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</si>
  <si>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</si>
  <si>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</si>
  <si>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</si>
  <si>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</si>
  <si>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</si>
  <si>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</si>
  <si>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</si>
  <si>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</si>
  <si>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</si>
  <si>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</si>
  <si>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</si>
  <si>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</si>
  <si>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</si>
  <si>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</si>
  <si>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</si>
  <si>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</si>
  <si>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</si>
  <si>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</si>
  <si>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</si>
  <si>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</si>
  <si>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</si>
  <si>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</si>
  <si>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</si>
  <si>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</si>
  <si>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</si>
  <si>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</si>
  <si>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</si>
  <si>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</si>
  <si>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</si>
  <si>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</si>
  <si>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</si>
  <si>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</si>
  <si>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</si>
  <si>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</si>
  <si>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</si>
  <si>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</si>
  <si>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</si>
  <si>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</si>
  <si>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</si>
  <si>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</si>
  <si>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</si>
  <si>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</si>
  <si>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</si>
  <si>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</si>
  <si>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</si>
  <si>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</si>
  <si>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</si>
  <si>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</si>
  <si>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</si>
  <si>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</si>
  <si>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</si>
  <si>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</si>
  <si>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</si>
  <si>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</si>
  <si>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</si>
  <si>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</si>
  <si>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</si>
  <si>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</si>
  <si>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</si>
  <si>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</si>
  <si>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</si>
  <si>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</si>
  <si>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</si>
  <si>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</si>
  <si>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</si>
  <si>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</si>
  <si>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</si>
  <si>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</si>
  <si>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</si>
  <si>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</si>
  <si>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</si>
  <si>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</si>
  <si>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</si>
  <si>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</si>
  <si>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</si>
  <si>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</si>
  <si>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</si>
  <si>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</si>
  <si>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</si>
  <si>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</si>
  <si>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</si>
  <si>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</si>
  <si>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</si>
  <si>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</si>
  <si>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</si>
  <si>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</si>
  <si>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</si>
  <si>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</si>
  <si>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</si>
  <si>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</si>
  <si>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</si>
  <si>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</si>
  <si>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</si>
  <si>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</si>
  <si>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</si>
  <si>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</si>
  <si>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</si>
  <si>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</si>
  <si>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</si>
  <si>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</si>
  <si>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</si>
  <si>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</si>
  <si>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</si>
  <si>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</si>
  <si>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</si>
  <si>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</si>
  <si>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</si>
  <si>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</si>
  <si>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</si>
  <si>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</si>
  <si>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</si>
  <si>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</si>
  <si>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</si>
  <si>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</si>
  <si>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</si>
  <si>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</si>
  <si>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</si>
  <si>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</si>
  <si>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</si>
  <si>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</si>
  <si>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</si>
  <si>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</si>
  <si>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</si>
  <si>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</si>
  <si>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</si>
  <si>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</si>
  <si>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</si>
  <si>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</si>
  <si>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</si>
  <si>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</si>
  <si>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</si>
  <si>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</si>
  <si>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</si>
  <si>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</si>
  <si>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</si>
  <si>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</si>
  <si>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</si>
  <si>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</si>
  <si>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</si>
  <si>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</si>
  <si>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</si>
  <si>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</si>
  <si>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</si>
  <si>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</si>
  <si>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</si>
  <si>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</si>
  <si>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</si>
  <si>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</si>
  <si>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</si>
  <si>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</si>
  <si>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</si>
  <si>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</si>
  <si>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</si>
  <si>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</si>
  <si>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</si>
  <si>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</si>
  <si>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</si>
  <si>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</si>
  <si>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</si>
  <si>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</si>
  <si>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</si>
  <si>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</si>
  <si>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</si>
  <si>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</si>
  <si>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</si>
  <si>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</si>
  <si>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</si>
  <si>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</si>
  <si>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</si>
  <si>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</si>
  <si>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</si>
  <si>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</si>
  <si>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</si>
  <si>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</si>
  <si>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</si>
  <si>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</si>
  <si>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</si>
  <si>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</si>
  <si>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</si>
  <si>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</si>
  <si>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</si>
  <si>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</si>
  <si>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</si>
  <si>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</si>
  <si>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</si>
  <si>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</si>
  <si>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</si>
  <si>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</si>
  <si>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</si>
  <si>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</si>
  <si>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</si>
  <si>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</si>
  <si>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</si>
  <si>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</si>
  <si>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</si>
  <si>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</si>
  <si>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</si>
  <si>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</si>
  <si>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</si>
  <si>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</si>
  <si>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</si>
  <si>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</si>
  <si>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</si>
  <si>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</si>
  <si>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</si>
  <si>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</si>
  <si>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</si>
  <si>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</si>
  <si>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</si>
  <si>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</si>
  <si>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</si>
  <si>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</si>
  <si>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</si>
  <si>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</si>
  <si>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</si>
  <si>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</si>
  <si>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</si>
  <si>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</si>
  <si>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</si>
  <si>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</si>
  <si>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</si>
  <si>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</si>
  <si>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</si>
  <si>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</si>
  <si>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</si>
  <si>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</si>
  <si>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</si>
  <si>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</si>
  <si>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</si>
  <si>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</si>
  <si>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</si>
  <si>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</si>
  <si>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</si>
  <si>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</si>
  <si>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</si>
  <si>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</si>
  <si>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</si>
  <si>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</si>
  <si>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</si>
  <si>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</si>
  <si>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</si>
  <si>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</si>
  <si>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</si>
  <si>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</si>
  <si>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</si>
  <si>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</si>
  <si>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</si>
  <si>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</si>
  <si>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</si>
  <si>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</si>
  <si>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</si>
  <si>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</si>
  <si>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</si>
  <si>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</si>
  <si>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</si>
  <si>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</si>
  <si>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</si>
  <si>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</si>
  <si>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</si>
  <si>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</si>
  <si>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</si>
  <si>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</si>
  <si>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</si>
  <si>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</si>
  <si>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</si>
  <si>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</si>
  <si>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</si>
  <si>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</si>
  <si>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</si>
  <si>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</si>
  <si>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</si>
  <si>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</si>
  <si>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</si>
  <si>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</si>
  <si>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</si>
  <si>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</si>
  <si>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</si>
  <si>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</si>
  <si>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</si>
  <si>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</si>
  <si>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</si>
  <si>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</si>
  <si>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</si>
  <si>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</si>
  <si>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</si>
  <si>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</si>
  <si>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</si>
  <si>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</si>
  <si>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</si>
  <si>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</si>
  <si>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</si>
  <si>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</si>
  <si>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</si>
  <si>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</si>
  <si>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</si>
  <si>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</si>
  <si>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</si>
  <si>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</si>
  <si>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</si>
  <si>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</si>
  <si>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</si>
  <si>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</si>
  <si>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</si>
  <si>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</si>
  <si>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</si>
  <si>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</si>
  <si>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</si>
  <si>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</si>
  <si>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</si>
  <si>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</si>
  <si>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</si>
  <si>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</si>
  <si>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</si>
  <si>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</si>
  <si>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</si>
  <si>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</si>
  <si>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</si>
  <si>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</si>
  <si>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</si>
  <si>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</si>
  <si>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</si>
  <si>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</si>
  <si>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</si>
  <si>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</si>
  <si>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</si>
  <si>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</si>
  <si>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</si>
  <si>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</si>
  <si>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</si>
  <si>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</si>
  <si>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</si>
  <si>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</si>
  <si>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</si>
  <si>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</si>
  <si>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</si>
  <si>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</si>
  <si>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</si>
  <si>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</si>
  <si>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</si>
  <si>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</si>
  <si>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</si>
  <si>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</si>
  <si>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</si>
  <si>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</si>
  <si>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</si>
  <si>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</si>
  <si>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</si>
  <si>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</si>
  <si>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</si>
  <si>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</si>
  <si>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</si>
  <si>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</si>
  <si>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</si>
  <si>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</si>
  <si>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</si>
  <si>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</si>
  <si>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</si>
  <si>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</si>
  <si>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</si>
  <si>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</si>
  <si>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</si>
  <si>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</si>
  <si>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</si>
  <si>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</si>
  <si>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</si>
  <si>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</si>
  <si>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</si>
  <si>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</si>
  <si>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</si>
  <si>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</si>
  <si>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</si>
  <si>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</si>
  <si>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</si>
  <si>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</si>
  <si>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</si>
  <si>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</si>
  <si>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</si>
  <si>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</si>
  <si>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</si>
  <si>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</si>
  <si>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</si>
  <si>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</si>
  <si>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</si>
  <si>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</si>
  <si>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</si>
  <si>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</si>
  <si>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</si>
  <si>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</si>
  <si>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</si>
  <si>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</si>
  <si>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</si>
  <si>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</si>
  <si>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</si>
  <si>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</si>
  <si>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</si>
  <si>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</si>
  <si>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</si>
  <si>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</si>
  <si>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</si>
  <si>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</si>
  <si>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</si>
  <si>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</si>
  <si>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</si>
  <si>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</si>
  <si>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</si>
  <si>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</si>
  <si>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</si>
  <si>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</si>
  <si>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</si>
  <si>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</si>
  <si>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</si>
  <si>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</si>
  <si>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</si>
  <si>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</si>
  <si>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</si>
  <si>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</si>
  <si>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</si>
  <si>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</si>
  <si>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</si>
  <si>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</si>
  <si>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</si>
  <si>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</si>
  <si>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</si>
  <si>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</si>
  <si>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</si>
  <si>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</si>
  <si>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</si>
  <si>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</si>
  <si>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</si>
  <si>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</si>
  <si>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</si>
  <si>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</si>
  <si>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</si>
  <si>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</si>
  <si>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</si>
  <si>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</si>
  <si>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</si>
  <si>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</si>
  <si>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</si>
  <si>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</si>
  <si>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</si>
  <si>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</si>
  <si>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</si>
  <si>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</si>
  <si>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</si>
  <si>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</si>
  <si>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</si>
  <si>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</si>
  <si>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</si>
  <si>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</si>
  <si>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</si>
  <si>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</si>
  <si>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</si>
  <si>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</si>
  <si>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</si>
  <si>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</si>
  <si>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</si>
  <si>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</si>
  <si>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</si>
  <si>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</si>
  <si>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</si>
  <si>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</si>
  <si>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</si>
  <si>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</si>
  <si>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</si>
  <si>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</si>
  <si>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</si>
  <si>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</si>
  <si>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</si>
  <si>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</si>
  <si>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</si>
  <si>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</si>
  <si>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</si>
  <si>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</si>
  <si>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</si>
  <si>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</si>
  <si>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</si>
  <si>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</si>
  <si>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</si>
  <si>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</si>
  <si>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</si>
  <si>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</si>
  <si>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</si>
  <si>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</si>
  <si>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</si>
  <si>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</si>
  <si>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</si>
  <si>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</si>
  <si>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</si>
  <si>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</si>
  <si>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</si>
  <si>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</si>
  <si>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</si>
  <si>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</si>
  <si>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</si>
  <si>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</si>
  <si>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</si>
  <si>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</si>
  <si>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</si>
  <si>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</si>
  <si>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</si>
  <si>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</si>
  <si>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</si>
  <si>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</si>
  <si>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</si>
  <si>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</si>
  <si>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</si>
  <si>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</si>
  <si>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</si>
  <si>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</si>
  <si>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</si>
  <si>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</si>
  <si>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</si>
  <si>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</si>
  <si>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</si>
  <si>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</si>
  <si>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</si>
  <si>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</si>
  <si>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</si>
  <si>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</si>
  <si>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</si>
  <si>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</si>
  <si>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</si>
  <si>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</si>
  <si>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</si>
  <si>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</si>
  <si>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</si>
  <si>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</si>
  <si>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</si>
  <si>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</si>
  <si>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</si>
  <si>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</si>
  <si>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</si>
  <si>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</si>
  <si>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</si>
  <si>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</si>
  <si>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</si>
  <si>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</si>
  <si>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</si>
  <si>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</si>
  <si>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</si>
  <si>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</si>
  <si>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</si>
  <si>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</si>
  <si>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</si>
  <si>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</si>
  <si>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</si>
  <si>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</si>
  <si>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</si>
  <si>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</si>
  <si>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</si>
  <si>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</si>
  <si>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</si>
  <si>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</si>
  <si>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</si>
  <si>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</si>
  <si>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</si>
  <si>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</si>
  <si>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</si>
  <si>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</si>
  <si>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</si>
  <si>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</si>
  <si>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</si>
  <si>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</si>
  <si>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</si>
  <si>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</si>
  <si>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</si>
  <si>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</si>
  <si>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</si>
  <si>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</si>
  <si>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</si>
  <si>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</si>
  <si>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</si>
  <si>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</si>
  <si>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</si>
  <si>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</si>
  <si>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</si>
  <si>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</si>
  <si>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</si>
  <si>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</si>
  <si>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</si>
  <si>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</si>
  <si>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</si>
  <si>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</si>
  <si>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</si>
  <si>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</si>
  <si>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</si>
  <si>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</si>
  <si>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</si>
  <si>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</si>
  <si>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</si>
  <si>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</si>
  <si>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</si>
  <si>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</si>
  <si>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</si>
  <si>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</si>
  <si>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</si>
  <si>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</si>
  <si>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</si>
  <si>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</si>
  <si>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</si>
  <si>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</si>
  <si>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</si>
  <si>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</si>
  <si>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</si>
  <si>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</si>
  <si>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</si>
  <si>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</si>
  <si>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</si>
  <si>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</si>
  <si>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</si>
  <si>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</si>
  <si>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</si>
  <si>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</si>
  <si>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</si>
  <si>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</si>
  <si>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</si>
  <si>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</si>
  <si>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</si>
  <si>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</si>
  <si>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</si>
  <si>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</si>
  <si>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</si>
  <si>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</si>
  <si>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</si>
  <si>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</si>
  <si>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</si>
  <si>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</si>
  <si>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</si>
  <si>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</si>
  <si>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</si>
  <si>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</si>
  <si>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</si>
  <si>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</si>
  <si>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</si>
  <si>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</si>
  <si>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</si>
  <si>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</si>
  <si>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</si>
  <si>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</si>
  <si>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</si>
  <si>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</si>
  <si>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</si>
  <si>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</si>
  <si>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</si>
  <si>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</si>
  <si>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</si>
  <si>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</si>
  <si>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</si>
  <si>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</si>
  <si>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</si>
  <si>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</si>
  <si>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</si>
  <si>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</si>
  <si>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</si>
  <si>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</si>
  <si>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</si>
  <si>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</si>
  <si>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</si>
  <si>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</si>
  <si>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</si>
  <si>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</si>
  <si>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</si>
  <si>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</si>
  <si>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</si>
  <si>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</si>
  <si>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</si>
  <si>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</si>
  <si>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</si>
  <si>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</si>
  <si>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</si>
  <si>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</si>
  <si>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</si>
  <si>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</si>
  <si>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</si>
  <si>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</si>
  <si>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</si>
  <si>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</si>
  <si>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</si>
  <si>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</si>
  <si>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</si>
  <si>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</si>
  <si>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</si>
  <si>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</si>
  <si>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</si>
  <si>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</si>
  <si>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</si>
  <si>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</si>
  <si>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</si>
  <si>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</si>
  <si>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</si>
  <si>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</si>
  <si>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</si>
  <si>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</si>
  <si>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</si>
  <si>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</si>
  <si>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</si>
  <si>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</si>
  <si>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</si>
  <si>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</si>
  <si>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</si>
  <si>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</si>
  <si>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</si>
  <si>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</si>
  <si>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</si>
  <si>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</si>
  <si>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</si>
  <si>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</si>
  <si>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</si>
  <si>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</si>
  <si>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</si>
  <si>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</si>
  <si>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</si>
  <si>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</si>
  <si>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</si>
  <si>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</si>
  <si>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</si>
  <si>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</si>
  <si>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</si>
  <si>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</si>
  <si>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</si>
  <si>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</si>
  <si>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</si>
  <si>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</si>
  <si>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</si>
  <si>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</si>
  <si>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</si>
  <si>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</si>
  <si>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</si>
  <si>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</si>
  <si>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</si>
  <si>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</si>
  <si>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</si>
  <si>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</si>
  <si>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</si>
  <si>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</si>
  <si>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</si>
  <si>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</si>
  <si>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</si>
  <si>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</si>
  <si>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</si>
  <si>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</si>
  <si>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</si>
  <si>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</si>
  <si>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</si>
  <si>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</si>
  <si>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</si>
  <si>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</si>
  <si>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</si>
  <si>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</si>
  <si>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</si>
  <si>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</si>
  <si>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</si>
  <si>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</si>
  <si>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</si>
  <si>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</si>
  <si>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</si>
  <si>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</si>
  <si>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</si>
  <si>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</si>
  <si>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</si>
  <si>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</si>
  <si>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</si>
  <si>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</si>
  <si>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</si>
  <si>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</si>
  <si>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</si>
  <si>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</si>
  <si>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</si>
  <si>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</si>
  <si>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</si>
  <si>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</si>
  <si>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</si>
  <si>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</si>
  <si>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</si>
  <si>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</si>
  <si>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</si>
  <si>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</si>
  <si>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</si>
  <si>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</si>
  <si>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</si>
  <si>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</si>
  <si>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</si>
  <si>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</si>
  <si>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</si>
  <si>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</si>
  <si>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</si>
  <si>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</si>
  <si>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</si>
  <si>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</si>
  <si>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</si>
  <si>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</si>
  <si>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</si>
  <si>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</si>
  <si>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</si>
  <si>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</si>
  <si>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</si>
  <si>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</si>
  <si>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</si>
  <si>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</si>
  <si>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</si>
  <si>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</si>
  <si>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</si>
  <si>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</si>
  <si>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</si>
  <si>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</si>
  <si>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</si>
  <si>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</si>
  <si>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</si>
  <si>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</si>
  <si>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</si>
  <si>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</si>
  <si>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</si>
  <si>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</si>
  <si>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</si>
  <si>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</si>
  <si>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</si>
  <si>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</si>
  <si>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</si>
  <si>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</si>
  <si>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</si>
  <si>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</si>
  <si>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</si>
  <si>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</si>
  <si>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</si>
  <si>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</si>
  <si>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</si>
  <si>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</si>
  <si>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</si>
  <si>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</si>
  <si>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</si>
  <si>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</si>
  <si>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</si>
  <si>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</si>
  <si>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</si>
  <si>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</si>
  <si>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</si>
  <si>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</si>
  <si>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</si>
  <si>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</si>
  <si>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</si>
  <si>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</si>
  <si>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</si>
  <si>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</si>
  <si>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</si>
  <si>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</si>
  <si>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</si>
  <si>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</si>
  <si>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</si>
  <si>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</si>
  <si>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</si>
  <si>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</si>
  <si>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</si>
  <si>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</si>
  <si>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</si>
  <si>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</si>
  <si>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</si>
  <si>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</si>
  <si>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</si>
  <si>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</si>
  <si>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</si>
  <si>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</si>
  <si>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</si>
  <si>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</si>
  <si>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</si>
  <si>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</si>
  <si>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</si>
  <si>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</si>
  <si>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</si>
  <si>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</si>
  <si>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</si>
  <si>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</si>
  <si>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</si>
  <si>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</si>
  <si>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</si>
  <si>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</si>
  <si>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</si>
  <si>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</si>
  <si>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</si>
  <si>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</si>
  <si>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</si>
  <si>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</si>
  <si>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</si>
  <si>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</si>
  <si>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</si>
  <si>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</si>
  <si>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</si>
  <si>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</si>
  <si>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</si>
  <si>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</si>
  <si>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</si>
  <si>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</si>
  <si>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</si>
  <si>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</si>
  <si>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</si>
  <si>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</si>
  <si>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</si>
  <si>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</si>
  <si>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</si>
  <si>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</si>
  <si>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</si>
  <si>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</si>
  <si>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</si>
  <si>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</si>
  <si>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</si>
  <si>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</si>
  <si>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</si>
  <si>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</si>
  <si>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</si>
  <si>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</si>
  <si>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</si>
  <si>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</si>
  <si>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</si>
  <si>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</si>
  <si>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</si>
  <si>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</si>
  <si>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</si>
  <si>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</si>
  <si>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</si>
  <si>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</si>
  <si>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</si>
  <si>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</si>
  <si>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</si>
  <si>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</si>
  <si>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</si>
  <si>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</si>
  <si>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</si>
  <si>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</si>
  <si>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</si>
  <si>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</si>
  <si>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</si>
  <si>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</si>
  <si>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</si>
  <si>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</si>
  <si>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</si>
  <si>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</si>
  <si>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</si>
  <si>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</si>
  <si>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</si>
  <si>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</si>
  <si>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</si>
  <si>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</si>
  <si>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</si>
  <si>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</si>
  <si>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</si>
  <si>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</si>
  <si>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</si>
  <si>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</si>
  <si>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</si>
  <si>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</si>
  <si>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</si>
  <si>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</si>
  <si>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</si>
  <si>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</si>
  <si>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</si>
  <si>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</si>
  <si>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</si>
  <si>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</si>
  <si>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</si>
  <si>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</si>
  <si>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</si>
  <si>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</si>
  <si>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</si>
  <si>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</si>
  <si>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</si>
  <si>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</si>
  <si>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</si>
  <si>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</si>
  <si>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</si>
  <si>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</si>
  <si>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</si>
  <si>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</si>
  <si>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</si>
  <si>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</si>
  <si>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</si>
  <si>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</si>
  <si>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</si>
  <si>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</si>
  <si>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</si>
  <si>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</si>
  <si>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</si>
  <si>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</si>
  <si>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</si>
  <si>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</si>
  <si>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</si>
  <si>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</si>
  <si>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</si>
  <si>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</si>
  <si>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</si>
  <si>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</si>
  <si>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</si>
  <si>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</si>
  <si>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</si>
  <si>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</si>
  <si>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</si>
  <si>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</si>
  <si>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</si>
  <si>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</si>
  <si>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</si>
  <si>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</si>
  <si>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</si>
  <si>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</si>
  <si>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</si>
  <si>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</si>
  <si>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</si>
  <si>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</si>
  <si>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</si>
  <si>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</si>
  <si>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</si>
  <si>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</si>
  <si>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</si>
  <si>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</si>
  <si>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</si>
  <si>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</si>
  <si>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</si>
  <si>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</si>
  <si>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</si>
  <si>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</si>
  <si>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</si>
  <si>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</si>
  <si>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</si>
  <si>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</si>
  <si>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</si>
  <si>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</si>
  <si>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</si>
  <si>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</si>
  <si>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</si>
  <si>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</si>
  <si>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</si>
  <si>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</si>
  <si>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</si>
  <si>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</si>
  <si>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</si>
  <si>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</si>
  <si>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</si>
  <si>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</si>
  <si>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</si>
  <si>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</si>
  <si>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</si>
  <si>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</si>
  <si>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</si>
  <si>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</si>
  <si>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</si>
  <si>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</si>
  <si>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</si>
  <si>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</si>
  <si>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</si>
  <si>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</si>
  <si>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</si>
  <si>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</si>
  <si>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</si>
  <si>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</si>
  <si>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</si>
  <si>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</si>
  <si>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</si>
  <si>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</si>
  <si>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</si>
  <si>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</si>
  <si>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</si>
  <si>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</si>
  <si>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</si>
  <si>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</si>
  <si>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</si>
  <si>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</si>
  <si>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</si>
  <si>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</si>
  <si>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</si>
  <si>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</si>
  <si>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</si>
  <si>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</si>
  <si>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</si>
  <si>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</si>
  <si>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</si>
  <si>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</si>
  <si>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</si>
  <si>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</si>
  <si>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</si>
  <si>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</si>
  <si>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</si>
  <si>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</si>
  <si>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</si>
  <si>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</si>
  <si>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</si>
  <si>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</si>
  <si>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</si>
  <si>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</si>
  <si>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</si>
  <si>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</si>
  <si>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</si>
  <si>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</si>
  <si>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</si>
  <si>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</si>
  <si>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</si>
  <si>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</si>
  <si>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</si>
  <si>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</si>
  <si>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</si>
  <si>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</si>
  <si>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</si>
  <si>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</si>
  <si>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</si>
  <si>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</si>
  <si>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</si>
  <si>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</si>
  <si>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</si>
  <si>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</si>
  <si>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</si>
  <si>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</si>
  <si>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</si>
  <si>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</si>
  <si>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</si>
  <si>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</si>
  <si>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</si>
  <si>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</si>
  <si>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</si>
  <si>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</si>
  <si>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</si>
  <si>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</si>
  <si>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</si>
  <si>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</si>
  <si>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</si>
  <si>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</si>
  <si>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</si>
  <si>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</si>
  <si>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</si>
  <si>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</si>
  <si>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</si>
  <si>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</si>
  <si>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</si>
  <si>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</si>
  <si>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</si>
  <si>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</si>
  <si>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</si>
  <si>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</si>
  <si>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</si>
  <si>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</si>
  <si>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</si>
  <si>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</si>
  <si>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</si>
  <si>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</si>
  <si>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</si>
  <si>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</si>
  <si>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</si>
  <si>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</si>
  <si>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</si>
  <si>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</si>
  <si>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</si>
  <si>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</si>
  <si>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</si>
  <si>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</si>
  <si>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</si>
  <si>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</si>
  <si>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</si>
  <si>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</si>
  <si>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</si>
  <si>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</si>
  <si>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</si>
  <si>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</si>
  <si>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</si>
  <si>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</si>
  <si>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</si>
  <si>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</si>
  <si>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</si>
  <si>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</si>
  <si>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</si>
  <si>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</si>
  <si>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</si>
  <si>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</si>
  <si>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</si>
  <si>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</si>
  <si>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</si>
  <si>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</si>
  <si>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</si>
  <si>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</si>
  <si>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</si>
  <si>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</si>
  <si>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</si>
  <si>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</si>
  <si>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</si>
  <si>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</si>
  <si>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</si>
  <si>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</si>
  <si>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</si>
  <si>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</si>
  <si>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</si>
  <si>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</si>
  <si>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</si>
  <si>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</si>
  <si>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</si>
  <si>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</si>
  <si>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</si>
  <si>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</si>
  <si>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</si>
  <si>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</si>
  <si>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</si>
  <si>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</si>
  <si>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</si>
  <si>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</si>
  <si>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</si>
  <si>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</si>
  <si>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</si>
  <si>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</si>
  <si>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</si>
  <si>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</si>
  <si>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</si>
  <si>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</si>
  <si>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</si>
  <si>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</si>
  <si>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</si>
  <si>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</si>
  <si>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</si>
  <si>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</si>
  <si>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</si>
  <si>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</si>
  <si>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</si>
  <si>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</si>
  <si>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</si>
  <si>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</si>
  <si>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</si>
  <si>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</si>
  <si>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</si>
  <si>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</si>
  <si>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</si>
  <si>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</si>
  <si>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</si>
  <si>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</si>
  <si>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</si>
  <si>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</si>
  <si>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</si>
  <si>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</si>
  <si>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</si>
  <si>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</si>
  <si>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</si>
  <si>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</si>
  <si>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</si>
  <si>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</si>
  <si>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</si>
  <si>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</si>
  <si>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</si>
  <si>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</si>
  <si>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</si>
  <si>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</si>
  <si>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</si>
  <si>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</si>
  <si>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</si>
  <si>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</si>
  <si>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</si>
  <si>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</si>
  <si>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</si>
  <si>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</si>
  <si>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</si>
  <si>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</si>
  <si>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</si>
  <si>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</si>
  <si>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</si>
  <si>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</si>
  <si>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</si>
  <si>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</si>
  <si>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</si>
  <si>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</si>
  <si>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</si>
  <si>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</si>
  <si>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</si>
  <si>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</si>
  <si>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</si>
  <si>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</si>
  <si>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</si>
  <si>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</si>
  <si>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</si>
  <si>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</si>
  <si>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</si>
  <si>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</si>
  <si>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</si>
  <si>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</si>
  <si>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</si>
  <si>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</si>
  <si>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</si>
  <si>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</si>
  <si>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</si>
  <si>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</si>
  <si>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</si>
  <si>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</si>
  <si>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</si>
  <si>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</si>
  <si>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</si>
  <si>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</si>
  <si>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</si>
  <si>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</si>
  <si>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</si>
  <si>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</si>
  <si>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</si>
  <si>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</si>
  <si>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</si>
  <si>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</si>
  <si>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</si>
  <si>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</si>
  <si>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</si>
  <si>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</si>
  <si>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</si>
  <si>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</si>
  <si>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</si>
  <si>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</si>
  <si>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</si>
  <si>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</si>
  <si>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</si>
  <si>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</si>
  <si>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</si>
  <si>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</si>
  <si>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</si>
  <si>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</si>
  <si>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</si>
  <si>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</si>
  <si>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</si>
  <si>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</si>
  <si>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</si>
  <si>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</si>
  <si>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</si>
  <si>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</si>
  <si>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</si>
  <si>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</si>
  <si>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</si>
  <si>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</si>
  <si>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</si>
  <si>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</si>
  <si>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</si>
  <si>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</si>
  <si>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</si>
  <si>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</si>
  <si>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</si>
  <si>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</si>
  <si>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</si>
  <si>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</si>
  <si>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</si>
  <si>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</si>
  <si>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</si>
  <si>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</si>
  <si>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</si>
  <si>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</si>
  <si>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</si>
  <si>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</si>
  <si>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</si>
  <si>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</si>
  <si>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</si>
  <si>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</si>
  <si>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</si>
  <si>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</si>
  <si>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</si>
  <si>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</si>
  <si>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</si>
  <si>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</si>
  <si>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</si>
  <si>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</si>
  <si>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</si>
  <si>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</si>
  <si>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</si>
  <si>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</si>
  <si>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</si>
  <si>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</si>
  <si>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</si>
  <si>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</si>
  <si>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</si>
  <si>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</si>
  <si>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</si>
  <si>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</si>
  <si>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</si>
  <si>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</si>
  <si>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</si>
  <si>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</si>
  <si>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</si>
  <si>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</si>
  <si>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</si>
  <si>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</si>
  <si>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</si>
  <si>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</si>
  <si>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</si>
  <si>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</si>
  <si>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</si>
  <si>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</si>
  <si>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</si>
  <si>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</si>
  <si>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</si>
  <si>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</si>
  <si>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</si>
  <si>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</si>
  <si>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</si>
  <si>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</si>
  <si>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</si>
  <si>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</si>
  <si>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</si>
  <si>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</si>
  <si>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</si>
  <si>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</si>
  <si>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</si>
  <si>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</si>
  <si>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</si>
  <si>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</si>
  <si>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</si>
  <si>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</si>
  <si>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</si>
  <si>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</si>
  <si>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</si>
  <si>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</si>
  <si>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</si>
  <si>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</si>
  <si>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</si>
  <si>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</si>
  <si>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</si>
  <si>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</si>
  <si>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</si>
  <si>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</si>
  <si>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</si>
  <si>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</si>
  <si>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</si>
  <si>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</si>
  <si>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</si>
  <si>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</si>
  <si>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</si>
  <si>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</si>
  <si>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</si>
  <si>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</si>
  <si>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</si>
  <si>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</si>
  <si>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</si>
  <si>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</si>
  <si>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</si>
  <si>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</si>
  <si>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</si>
  <si>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</si>
  <si>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</si>
  <si>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</si>
  <si>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</si>
  <si>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</si>
  <si>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</si>
  <si>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</si>
  <si>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</si>
  <si>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</si>
  <si>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</si>
  <si>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</si>
  <si>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</si>
  <si>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</si>
  <si>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</si>
  <si>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</si>
  <si>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</si>
  <si>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</si>
  <si>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</si>
  <si>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</si>
  <si>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</si>
  <si>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</si>
  <si>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</si>
  <si>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</si>
  <si>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</si>
  <si>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</si>
  <si>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</si>
  <si>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</si>
  <si>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</si>
  <si>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</si>
  <si>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</si>
  <si>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</si>
  <si>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</si>
  <si>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</si>
  <si>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</si>
  <si>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</si>
  <si>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</si>
  <si>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</si>
  <si>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</si>
  <si>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</si>
  <si>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</si>
  <si>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</si>
  <si>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</si>
  <si>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</si>
  <si>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</si>
  <si>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</si>
  <si>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</si>
  <si>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</si>
  <si>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</si>
  <si>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</si>
  <si>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</si>
  <si>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</si>
  <si>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</si>
  <si>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</si>
  <si>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</si>
  <si>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</si>
  <si>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</si>
  <si>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</si>
  <si>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</si>
  <si>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</si>
  <si>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</si>
  <si>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</si>
  <si>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</si>
  <si>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</si>
  <si>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</si>
  <si>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</si>
  <si>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</si>
  <si>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</si>
  <si>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</si>
  <si>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</si>
  <si>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</si>
  <si>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</si>
  <si>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</si>
  <si>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</si>
  <si>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</si>
  <si>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</si>
  <si>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</si>
  <si>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</si>
  <si>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</si>
  <si>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</si>
  <si>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</si>
  <si>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</si>
  <si>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</si>
  <si>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</si>
  <si>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</si>
  <si>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</si>
  <si>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</si>
  <si>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</si>
  <si>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</si>
  <si>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</si>
  <si>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</si>
  <si>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</si>
  <si>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</si>
  <si>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</si>
  <si>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</si>
  <si>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</si>
  <si>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</si>
  <si>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</si>
  <si>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</si>
  <si>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</si>
  <si>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</si>
  <si>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</si>
  <si>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</si>
  <si>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</si>
  <si>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</si>
  <si>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</si>
  <si>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</si>
  <si>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</si>
  <si>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</si>
  <si>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</si>
  <si>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</si>
  <si>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</si>
  <si>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</si>
  <si>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</si>
  <si>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</si>
  <si>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</si>
  <si>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</si>
  <si>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</si>
  <si>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</si>
  <si>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</si>
  <si>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</si>
  <si>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</si>
  <si>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</si>
  <si>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</si>
  <si>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</si>
  <si>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</si>
  <si>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</si>
  <si>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</si>
  <si>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</si>
  <si>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</si>
  <si>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</si>
  <si>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</si>
  <si>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</si>
  <si>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</si>
  <si>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</si>
  <si>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</si>
  <si>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</si>
  <si>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</si>
  <si>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</si>
  <si>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</si>
  <si>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</si>
  <si>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</si>
  <si>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</si>
  <si>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</si>
  <si>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</si>
  <si>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</si>
  <si>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</si>
  <si>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</si>
  <si>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</si>
  <si>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</si>
  <si>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</si>
  <si>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</si>
  <si>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</si>
  <si>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</si>
  <si>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</si>
  <si>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</si>
  <si>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</si>
  <si>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</si>
  <si>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</si>
  <si>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</si>
  <si>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</si>
  <si>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</si>
  <si>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</si>
  <si>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</si>
  <si>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</si>
  <si>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</si>
  <si>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</si>
  <si>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</si>
  <si>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</si>
  <si>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</si>
  <si>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</si>
  <si>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</si>
  <si>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</si>
  <si>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</si>
  <si>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</si>
  <si>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</si>
  <si>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</si>
  <si>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</si>
  <si>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</si>
  <si>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</si>
  <si>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</si>
  <si>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</si>
  <si>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</si>
  <si>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</si>
  <si>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</si>
  <si>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</si>
  <si>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</si>
  <si>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</si>
  <si>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</si>
  <si>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</si>
  <si>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</si>
  <si>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</si>
  <si>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</si>
  <si>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</si>
  <si>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</si>
  <si>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</si>
  <si>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</si>
  <si>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</si>
  <si>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</si>
  <si>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</si>
  <si>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</si>
  <si>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</si>
  <si>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</si>
  <si>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</si>
  <si>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</si>
  <si>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</si>
  <si>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</si>
  <si>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</si>
  <si>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</si>
  <si>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</si>
  <si>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</si>
  <si>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</si>
  <si>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</si>
  <si>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</si>
  <si>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</si>
  <si>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</si>
  <si>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</si>
  <si>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</si>
  <si>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</si>
  <si>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</si>
  <si>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</si>
  <si>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</si>
  <si>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</si>
  <si>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</si>
  <si>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</si>
  <si>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</si>
  <si>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</si>
  <si>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</si>
  <si>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</si>
  <si>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</si>
  <si>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</si>
  <si>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</si>
  <si>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</si>
  <si>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</si>
  <si>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</si>
  <si>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</si>
  <si>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</si>
  <si>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</si>
  <si>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</si>
  <si>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</si>
  <si>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</si>
  <si>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</si>
  <si>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</si>
  <si>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</si>
  <si>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</si>
  <si>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</si>
  <si>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</si>
  <si>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</si>
  <si>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</si>
  <si>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</si>
  <si>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</si>
  <si>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</si>
  <si>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</si>
  <si>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</si>
  <si>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</si>
  <si>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</si>
  <si>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</si>
  <si>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</si>
  <si>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</si>
  <si>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</si>
  <si>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</si>
  <si>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</si>
  <si>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</si>
  <si>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</si>
  <si>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</si>
  <si>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</si>
  <si>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</si>
  <si>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</si>
  <si>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</si>
  <si>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</si>
  <si>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</si>
  <si>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</si>
  <si>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</si>
  <si>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</si>
  <si>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</si>
  <si>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</si>
  <si>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</si>
  <si>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</si>
  <si>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</si>
  <si>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</si>
  <si>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</si>
  <si>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</si>
  <si>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</si>
  <si>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</si>
  <si>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</si>
  <si>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</si>
  <si>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</si>
  <si>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</si>
  <si>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</si>
  <si>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</si>
  <si>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</si>
  <si>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</si>
  <si>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</si>
  <si>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</si>
  <si>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</si>
  <si>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</si>
  <si>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</si>
  <si>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</si>
  <si>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</si>
  <si>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</si>
  <si>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</si>
  <si>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</si>
  <si>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</si>
  <si>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</si>
  <si>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</si>
  <si>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</si>
  <si>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</si>
  <si>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</si>
  <si>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</si>
  <si>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</si>
  <si>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</si>
  <si>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</si>
  <si>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</si>
  <si>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</si>
  <si>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</si>
  <si>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</si>
  <si>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</si>
  <si>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</si>
  <si>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</si>
  <si>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</si>
  <si>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</si>
  <si>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</si>
  <si>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</si>
  <si>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</si>
  <si>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</si>
  <si>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</si>
  <si>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</si>
  <si>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</si>
  <si>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</si>
  <si>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</si>
  <si>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</si>
  <si>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</si>
  <si>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</si>
  <si>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</si>
  <si>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</si>
  <si>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</si>
  <si>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</si>
  <si>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</si>
  <si>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</si>
  <si>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</si>
  <si>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</si>
  <si>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</si>
  <si>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</si>
  <si>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</si>
  <si>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</si>
  <si>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</si>
  <si>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</si>
  <si>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</si>
  <si>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</si>
  <si>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</si>
  <si>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</si>
  <si>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</si>
  <si>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</si>
  <si>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</si>
  <si>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</si>
  <si>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</si>
  <si>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</si>
  <si>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</si>
  <si>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</si>
  <si>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</si>
  <si>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</si>
  <si>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</si>
  <si>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</si>
  <si>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</si>
  <si>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</si>
  <si>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</si>
  <si>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</si>
  <si>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</si>
  <si>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</si>
  <si>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</si>
  <si>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</si>
  <si>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</si>
  <si>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</si>
  <si>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</si>
  <si>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</si>
  <si>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</si>
  <si>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</si>
  <si>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</si>
  <si>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</si>
  <si>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</si>
  <si>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</si>
  <si>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</si>
  <si>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</si>
  <si>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</si>
  <si>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</si>
  <si>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</si>
  <si>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</si>
  <si>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</si>
  <si>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</si>
  <si>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</si>
  <si>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</si>
  <si>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</si>
  <si>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</si>
  <si>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</si>
  <si>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</si>
  <si>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</si>
  <si>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</si>
  <si>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</si>
  <si>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</si>
  <si>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</si>
  <si>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</si>
  <si>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</si>
  <si>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</si>
  <si>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</si>
  <si>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</si>
  <si>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</si>
  <si>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</si>
  <si>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</si>
  <si>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</si>
  <si>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</si>
  <si>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</si>
  <si>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</si>
  <si>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</si>
  <si>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</si>
  <si>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</si>
  <si>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</si>
  <si>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</si>
  <si>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</si>
  <si>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</si>
  <si>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</si>
  <si>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</si>
  <si>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</si>
  <si>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</si>
  <si>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</si>
  <si>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</si>
  <si>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</si>
  <si>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</si>
  <si>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</si>
  <si>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</si>
  <si>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</si>
  <si>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</si>
  <si>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</si>
  <si>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</si>
  <si>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</si>
  <si>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</si>
  <si>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</si>
  <si>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</si>
  <si>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</si>
  <si>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</si>
  <si>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</si>
  <si>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</si>
  <si>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</si>
  <si>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</si>
  <si>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</si>
  <si>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</si>
  <si>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</si>
  <si>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</si>
  <si>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</si>
  <si>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</si>
  <si>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</si>
  <si>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</si>
  <si>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</si>
  <si>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</si>
  <si>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</si>
  <si>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</si>
  <si>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</si>
  <si>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</si>
  <si>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</si>
  <si>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</si>
  <si>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</si>
  <si>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</si>
  <si>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</si>
  <si>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</si>
  <si>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</si>
  <si>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</si>
  <si>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</si>
  <si>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</si>
  <si>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</si>
  <si>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</si>
  <si>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</si>
  <si>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</si>
  <si>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</si>
  <si>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</si>
  <si>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</si>
  <si>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</si>
  <si>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</si>
  <si>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</si>
  <si>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</si>
  <si>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</si>
  <si>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</si>
  <si>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</si>
  <si>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</si>
  <si>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</si>
  <si>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</si>
  <si>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</si>
  <si>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</si>
  <si>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</si>
  <si>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</si>
  <si>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</si>
  <si>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</si>
  <si>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</si>
  <si>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</si>
  <si>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</si>
  <si>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</si>
  <si>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</si>
  <si>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</si>
  <si>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</si>
  <si>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</si>
  <si>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</si>
  <si>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</si>
  <si>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</si>
  <si>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</si>
  <si>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</si>
  <si>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</si>
  <si>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</si>
  <si>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</si>
  <si>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</si>
  <si>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</si>
  <si>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</si>
  <si>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</si>
  <si>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</si>
  <si>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</si>
  <si>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</si>
  <si>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</si>
  <si>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</si>
  <si>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</si>
  <si>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</si>
  <si>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</si>
  <si>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</si>
  <si>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</si>
  <si>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</si>
  <si>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</si>
  <si>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</si>
  <si>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</si>
  <si>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</si>
  <si>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</si>
  <si>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</si>
  <si>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</si>
  <si>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</si>
  <si>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</si>
  <si>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</si>
  <si>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</si>
  <si>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</si>
  <si>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</si>
  <si>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</si>
  <si>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</si>
  <si>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</si>
  <si>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</si>
  <si>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</si>
  <si>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</si>
  <si>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</si>
  <si>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</si>
  <si>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</si>
  <si>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</si>
  <si>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</si>
  <si>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</si>
  <si>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</si>
  <si>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</si>
  <si>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</si>
  <si>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</si>
  <si>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</si>
  <si>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</si>
  <si>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</si>
  <si>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</si>
  <si>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</si>
  <si>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</si>
  <si>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</si>
  <si>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</si>
  <si>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</si>
  <si>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</si>
  <si>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</si>
  <si>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</si>
  <si>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</si>
  <si>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</si>
  <si>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</si>
  <si>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</si>
  <si>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</si>
  <si>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</si>
  <si>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</si>
  <si>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</si>
  <si>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</si>
  <si>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</si>
  <si>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</si>
  <si>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</si>
  <si>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</si>
  <si>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</si>
  <si>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</si>
  <si>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</si>
  <si>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</si>
  <si>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</si>
  <si>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</si>
  <si>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</si>
  <si>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</si>
  <si>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</si>
  <si>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</si>
  <si>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</si>
  <si>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</si>
  <si>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</si>
  <si>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</si>
  <si>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</si>
  <si>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</si>
  <si>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</si>
  <si>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</si>
  <si>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</si>
  <si>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</si>
  <si>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</si>
  <si>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</si>
  <si>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</si>
  <si>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</si>
  <si>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</si>
  <si>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</si>
  <si>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</si>
  <si>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</si>
  <si>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</si>
  <si>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</si>
  <si>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</si>
  <si>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</si>
  <si>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</si>
  <si>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</si>
  <si>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</si>
  <si>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</si>
  <si>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</si>
  <si>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</si>
  <si>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</si>
  <si>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</si>
  <si>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</si>
  <si>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</si>
  <si>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</si>
  <si>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</si>
  <si>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</si>
  <si>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</si>
  <si>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</si>
  <si>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</si>
  <si>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</si>
  <si>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</si>
  <si>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</si>
  <si>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</si>
  <si>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</si>
  <si>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</si>
  <si>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</si>
  <si>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</si>
  <si>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</si>
  <si>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</si>
  <si>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</si>
  <si>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</si>
  <si>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</si>
  <si>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</si>
  <si>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</si>
  <si>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</si>
  <si>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</si>
  <si>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</si>
  <si>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</si>
  <si>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</si>
  <si>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</si>
  <si>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</si>
  <si>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</si>
  <si>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</si>
  <si>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</si>
  <si>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</si>
  <si>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</si>
  <si>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</si>
  <si>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</si>
  <si>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</si>
  <si>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</si>
  <si>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</si>
  <si>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</si>
  <si>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</si>
  <si>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</si>
  <si>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</si>
  <si>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</si>
  <si>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</si>
  <si>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</si>
  <si>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</si>
  <si>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</si>
  <si>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</si>
  <si>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</si>
  <si>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</si>
  <si>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</si>
  <si>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</si>
  <si>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</si>
  <si>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</si>
  <si>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</si>
  <si>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</si>
  <si>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</si>
  <si>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</si>
  <si>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</si>
  <si>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</si>
  <si>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</si>
  <si>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</si>
  <si>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</si>
  <si>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</si>
  <si>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</si>
  <si>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</si>
  <si>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</si>
  <si>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</si>
  <si>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</si>
  <si>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</si>
  <si>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</si>
  <si>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</si>
  <si>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</si>
  <si>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</si>
  <si>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</si>
  <si>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</si>
  <si>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</si>
  <si>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</si>
  <si>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</si>
  <si>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</si>
  <si>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</si>
  <si>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</si>
  <si>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</si>
  <si>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</si>
  <si>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</si>
  <si>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</si>
  <si>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</si>
  <si>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</si>
  <si>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</si>
  <si>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</si>
  <si>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</si>
  <si>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</si>
  <si>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</si>
  <si>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</si>
  <si>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</si>
  <si>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</si>
  <si>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</si>
  <si>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</si>
  <si>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</si>
  <si>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</si>
  <si>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</si>
  <si>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</si>
  <si>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</si>
  <si>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</si>
  <si>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</si>
  <si>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</si>
  <si>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</si>
  <si>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</si>
  <si>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</si>
  <si>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</si>
  <si>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</si>
  <si>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</si>
  <si>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</si>
  <si>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</si>
  <si>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</si>
  <si>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</si>
  <si>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</si>
  <si>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</si>
  <si>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</si>
  <si>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</si>
  <si>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</si>
  <si>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</si>
  <si>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</si>
  <si>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</si>
  <si>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</si>
  <si>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</si>
  <si>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</si>
  <si>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</si>
  <si>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</si>
  <si>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</si>
  <si>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</si>
  <si>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</si>
  <si>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</si>
  <si>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</si>
  <si>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</si>
  <si>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</si>
  <si>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</si>
  <si>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</si>
  <si>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</si>
  <si>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</si>
  <si>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</si>
  <si>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</si>
  <si>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</si>
  <si>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</si>
  <si>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</si>
  <si>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</si>
  <si>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</si>
  <si>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</si>
  <si>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</si>
  <si>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</si>
  <si>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</si>
  <si>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</si>
  <si>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</si>
  <si>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</si>
  <si>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</si>
  <si>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</si>
  <si>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</si>
  <si>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</si>
  <si>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</si>
  <si>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</si>
  <si>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</si>
  <si>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</si>
  <si>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</si>
  <si>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</si>
  <si>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</si>
  <si>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</si>
  <si>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</si>
  <si>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</si>
  <si>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</si>
  <si>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</si>
  <si>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</si>
  <si>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</si>
  <si>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</si>
  <si>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</si>
  <si>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</si>
  <si>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</si>
  <si>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</si>
  <si>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</si>
  <si>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</si>
  <si>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</si>
  <si>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</si>
  <si>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</si>
  <si>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</si>
  <si>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</si>
  <si>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</si>
  <si>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</si>
  <si>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</si>
  <si>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</si>
  <si>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</si>
  <si>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</si>
  <si>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</si>
  <si>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</si>
  <si>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</si>
  <si>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</si>
  <si>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</si>
  <si>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</si>
  <si>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</si>
  <si>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</si>
  <si>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</si>
  <si>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</si>
  <si>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</si>
  <si>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</si>
  <si>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</si>
  <si>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</si>
  <si>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</si>
  <si>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</si>
  <si>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</si>
  <si>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</si>
  <si>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</si>
  <si>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</si>
  <si>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</si>
  <si>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</si>
  <si>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</si>
  <si>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</si>
  <si>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</si>
  <si>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</si>
  <si>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</si>
  <si>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</si>
  <si>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</si>
  <si>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</si>
  <si>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</si>
  <si>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</si>
  <si>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</si>
  <si>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</si>
  <si>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</si>
  <si>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</si>
  <si>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</si>
  <si>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</si>
  <si>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</si>
  <si>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</si>
  <si>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</si>
  <si>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</si>
  <si>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</si>
  <si>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</si>
  <si>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</si>
  <si>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</si>
  <si>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</si>
  <si>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</si>
  <si>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</si>
  <si>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</si>
  <si>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</si>
  <si>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</si>
  <si>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</si>
  <si>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</si>
  <si>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</si>
  <si>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</si>
  <si>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</si>
  <si>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</si>
  <si>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</si>
  <si>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</si>
  <si>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</si>
  <si>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</si>
  <si>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</si>
  <si>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</si>
  <si>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</si>
  <si>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</si>
  <si>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</si>
  <si>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</si>
  <si>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</si>
  <si>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</si>
  <si>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</si>
  <si>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</si>
  <si>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</si>
  <si>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</si>
  <si>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</si>
  <si>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</si>
  <si>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</si>
  <si>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</si>
  <si>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</si>
  <si>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</si>
  <si>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</si>
  <si>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</si>
  <si>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</si>
  <si>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</si>
  <si>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</si>
  <si>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</si>
  <si>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</si>
  <si>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</si>
  <si>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</si>
  <si>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</si>
  <si>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</si>
  <si>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</si>
  <si>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</si>
  <si>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</si>
  <si>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</si>
  <si>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</si>
  <si>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</si>
  <si>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</si>
  <si>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</si>
  <si>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</si>
  <si>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</si>
  <si>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</si>
  <si>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</si>
  <si>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</si>
  <si>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</si>
  <si>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</si>
  <si>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</si>
  <si>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</si>
  <si>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</si>
  <si>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</si>
  <si>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</si>
  <si>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</si>
  <si>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</si>
  <si>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</si>
  <si>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</si>
  <si>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</si>
  <si>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</si>
  <si>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</si>
  <si>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</si>
  <si>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</si>
  <si>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</si>
  <si>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</si>
  <si>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</si>
  <si>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</si>
  <si>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</si>
  <si>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</si>
  <si>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</si>
  <si>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</si>
  <si>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</si>
  <si>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</si>
  <si>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</si>
  <si>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</si>
  <si>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</si>
  <si>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</si>
  <si>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</si>
  <si>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</si>
  <si>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</si>
  <si>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</si>
  <si>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</si>
  <si>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</si>
  <si>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</si>
  <si>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</si>
  <si>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</si>
  <si>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</si>
  <si>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</si>
  <si>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</si>
  <si>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</si>
  <si>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</si>
  <si>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</si>
  <si>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</si>
  <si>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</si>
  <si>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</si>
  <si>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</si>
  <si>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</si>
  <si>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</si>
  <si>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</si>
  <si>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</si>
  <si>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</si>
  <si>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</si>
  <si>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</si>
  <si>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</si>
  <si>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</si>
  <si>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</si>
  <si>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</si>
  <si>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</si>
  <si>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</si>
  <si>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</si>
  <si>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</si>
  <si>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</si>
  <si>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</si>
  <si>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</si>
  <si>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</si>
  <si>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</si>
  <si>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</si>
  <si>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</si>
  <si>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</si>
  <si>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</si>
  <si>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</si>
  <si>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</si>
  <si>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</si>
  <si>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</si>
  <si>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</si>
  <si>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</si>
  <si>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</si>
  <si>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</si>
  <si>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</si>
  <si>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</si>
  <si>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</si>
  <si>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</si>
  <si>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</si>
  <si>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</si>
  <si>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</si>
  <si>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</si>
  <si>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</si>
  <si>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</si>
  <si>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</si>
  <si>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</si>
  <si>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</si>
  <si>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</si>
  <si>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</si>
  <si>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</si>
  <si>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</si>
  <si>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</si>
  <si>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</si>
  <si>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</si>
  <si>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</si>
  <si>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</si>
  <si>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</si>
  <si>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</si>
  <si>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</si>
  <si>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</si>
  <si>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</si>
  <si>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</si>
  <si>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</si>
  <si>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</si>
  <si>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</si>
  <si>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</si>
  <si>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</si>
  <si>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</si>
  <si>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</si>
  <si>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</si>
  <si>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</si>
  <si>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</si>
  <si>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</si>
  <si>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</si>
  <si>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</si>
  <si>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</si>
  <si>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</si>
  <si>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</si>
  <si>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</si>
  <si>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</si>
  <si>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</si>
  <si>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</si>
  <si>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</si>
  <si>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</si>
  <si>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</si>
  <si>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</si>
  <si>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</si>
  <si>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</si>
  <si>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</si>
  <si>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</si>
  <si>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</si>
  <si>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</si>
  <si>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</si>
  <si>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</si>
  <si>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</si>
  <si>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</si>
  <si>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</si>
  <si>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</si>
  <si>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</si>
  <si>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</si>
  <si>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</si>
  <si>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</si>
  <si>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</si>
  <si>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</si>
  <si>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</si>
  <si>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</si>
  <si>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</si>
  <si>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</si>
  <si>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</si>
  <si>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</si>
  <si>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</si>
  <si>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</si>
  <si>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</si>
  <si>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</si>
  <si>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</si>
  <si>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</si>
  <si>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</si>
  <si>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</si>
  <si>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</si>
  <si>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</si>
  <si>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</si>
  <si>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</si>
  <si>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</si>
  <si>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</si>
  <si>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</si>
  <si>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</si>
  <si>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</si>
  <si>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</si>
  <si>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</si>
  <si>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</si>
  <si>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</si>
  <si>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</si>
  <si>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</si>
  <si>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</si>
  <si>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</si>
  <si>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</si>
  <si>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</si>
  <si>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</si>
  <si>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</si>
  <si>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</si>
  <si>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</si>
  <si>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</si>
  <si>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</si>
  <si>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</si>
  <si>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</si>
  <si>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</si>
  <si>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</si>
  <si>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</si>
  <si>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</si>
  <si>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</si>
  <si>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</si>
  <si>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</si>
  <si>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</si>
  <si>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</si>
  <si>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</si>
  <si>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</si>
  <si>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</si>
  <si>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</si>
  <si>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</si>
  <si>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</si>
  <si>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</si>
  <si>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</si>
  <si>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</si>
  <si>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</si>
  <si>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</si>
  <si>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</si>
  <si>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</si>
  <si>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</si>
  <si>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</si>
  <si>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</si>
  <si>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</si>
  <si>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</si>
  <si>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</si>
  <si>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</si>
  <si>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</si>
  <si>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</si>
  <si>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</si>
  <si>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</si>
  <si>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</si>
  <si>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</si>
  <si>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</si>
  <si>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</si>
  <si>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</si>
  <si>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</si>
  <si>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</si>
  <si>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</si>
  <si>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</si>
  <si>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</si>
  <si>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</si>
  <si>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</si>
  <si>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</si>
  <si>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</si>
  <si>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</si>
  <si>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</si>
  <si>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</si>
  <si>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</si>
  <si>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</si>
  <si>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</si>
  <si>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</si>
  <si>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</si>
  <si>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</si>
  <si>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</si>
  <si>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</si>
  <si>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</si>
  <si>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</si>
  <si>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</si>
  <si>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</si>
  <si>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</si>
  <si>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</si>
  <si>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</si>
  <si>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</si>
  <si>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</si>
  <si>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</si>
  <si>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</si>
  <si>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</si>
  <si>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</si>
  <si>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</si>
  <si>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</si>
  <si>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</si>
  <si>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</si>
  <si>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</si>
  <si>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</si>
  <si>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</si>
  <si>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</si>
  <si>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</si>
  <si>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</si>
  <si>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</si>
  <si>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</si>
  <si>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</si>
  <si>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</si>
  <si>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</si>
  <si>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</si>
  <si>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</si>
  <si>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</si>
  <si>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</si>
  <si>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</si>
  <si>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</si>
  <si>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</si>
  <si>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</si>
  <si>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</si>
  <si>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</si>
  <si>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</si>
  <si>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</si>
  <si>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</si>
  <si>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</si>
  <si>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</si>
  <si>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</si>
  <si>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</si>
  <si>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</si>
  <si>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</si>
  <si>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</si>
  <si>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</si>
  <si>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</si>
  <si>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</si>
  <si>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</si>
  <si>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</si>
  <si>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</si>
  <si>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</si>
  <si>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</si>
  <si>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</si>
  <si>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</si>
  <si>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</si>
  <si>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</si>
  <si>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</si>
  <si>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</si>
  <si>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</si>
  <si>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</si>
  <si>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</si>
  <si>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</si>
  <si>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</si>
  <si>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</si>
  <si>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</si>
  <si>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</si>
  <si>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</si>
  <si>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</si>
  <si>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</si>
  <si>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</si>
  <si>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</si>
  <si>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</si>
  <si>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</si>
  <si>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</si>
  <si>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</si>
  <si>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</si>
  <si>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</si>
  <si>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</si>
  <si>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</si>
  <si>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</si>
  <si>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</si>
  <si>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</si>
  <si>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</si>
  <si>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</si>
  <si>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</si>
  <si>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</si>
  <si>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</si>
  <si>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</si>
  <si>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</si>
  <si>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</si>
  <si>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</si>
  <si>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</si>
  <si>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</si>
  <si>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</si>
  <si>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</si>
  <si>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</si>
  <si>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</si>
  <si>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</si>
  <si>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</si>
  <si>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</si>
  <si>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</si>
  <si>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</si>
  <si>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</si>
  <si>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</si>
  <si>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</si>
  <si>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</si>
  <si>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</si>
  <si>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</si>
  <si>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</si>
  <si>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</si>
  <si>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</si>
  <si>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</si>
  <si>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</si>
  <si>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</si>
  <si>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</si>
  <si>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</si>
  <si>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</si>
  <si>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</si>
  <si>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</si>
  <si>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</si>
  <si>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</si>
  <si>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</si>
  <si>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</si>
  <si>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</si>
  <si>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</si>
  <si>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</si>
  <si>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</si>
  <si>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</si>
  <si>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</si>
  <si>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</si>
  <si>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</si>
  <si>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</si>
  <si>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</si>
  <si>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</si>
  <si>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</si>
  <si>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</si>
  <si>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</si>
  <si>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</si>
  <si>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</si>
  <si>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</si>
  <si>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</si>
  <si>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</si>
  <si>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</si>
  <si>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</si>
  <si>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</si>
  <si>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</si>
  <si>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</si>
  <si>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</si>
  <si>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</si>
  <si>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</si>
  <si>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</si>
  <si>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</si>
  <si>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</si>
  <si>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</si>
  <si>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</si>
  <si>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</si>
  <si>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</si>
  <si>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</si>
  <si>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</si>
  <si>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</si>
  <si>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</si>
  <si>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</si>
  <si>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</si>
  <si>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</si>
  <si>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</si>
  <si>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</si>
  <si>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</si>
  <si>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</si>
  <si>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</si>
  <si>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</si>
  <si>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</si>
  <si>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</si>
  <si>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</si>
  <si>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</si>
  <si>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</si>
  <si>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</si>
  <si>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</si>
  <si>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</si>
  <si>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</si>
  <si>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</si>
  <si>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</si>
  <si>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</si>
  <si>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</si>
  <si>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</si>
  <si>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</si>
  <si>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</si>
  <si>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</si>
  <si>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</si>
  <si>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</si>
  <si>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</si>
  <si>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</si>
  <si>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</si>
  <si>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</si>
  <si>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</si>
  <si>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</si>
  <si>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</si>
  <si>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</si>
  <si>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</si>
  <si>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</si>
  <si>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</si>
  <si>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</si>
  <si>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</si>
  <si>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</si>
  <si>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</si>
  <si>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</si>
  <si>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</si>
  <si>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</si>
  <si>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</si>
  <si>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</si>
  <si>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</si>
  <si>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</si>
  <si>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</si>
  <si>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</si>
  <si>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</si>
  <si>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</si>
  <si>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</si>
  <si>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</si>
  <si>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</si>
  <si>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</si>
  <si>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</si>
  <si>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</si>
  <si>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</si>
  <si>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</si>
  <si>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</si>
  <si>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</si>
  <si>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</si>
  <si>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</si>
  <si>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</si>
  <si>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</si>
  <si>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</si>
  <si>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</si>
  <si>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</si>
  <si>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</si>
  <si>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</si>
  <si>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</si>
  <si>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</si>
  <si>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</si>
  <si>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</si>
  <si>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</si>
  <si>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</si>
  <si>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</si>
  <si>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</si>
  <si>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</si>
  <si>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</si>
  <si>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</si>
  <si>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</si>
  <si>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</si>
  <si>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</si>
  <si>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</si>
  <si>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</si>
  <si>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</si>
  <si>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</si>
  <si>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</si>
  <si>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</si>
  <si>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</si>
  <si>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</si>
  <si>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</si>
  <si>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</si>
  <si>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</si>
  <si>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</si>
  <si>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</si>
  <si>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</si>
  <si>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</si>
  <si>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</si>
  <si>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</si>
  <si>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</si>
  <si>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</si>
  <si>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</si>
  <si>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</si>
  <si>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</si>
  <si>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</si>
  <si>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</si>
  <si>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</si>
  <si>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</si>
  <si>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</si>
  <si>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</si>
  <si>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</si>
  <si>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</si>
  <si>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</si>
  <si>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</si>
  <si>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</si>
  <si>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</si>
  <si>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</si>
  <si>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</si>
  <si>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</si>
  <si>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</si>
  <si>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</si>
  <si>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</si>
  <si>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</si>
  <si>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</si>
  <si>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</si>
  <si>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</si>
  <si>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</si>
  <si>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</si>
  <si>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</si>
  <si>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</si>
  <si>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</si>
  <si>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</si>
  <si>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</si>
  <si>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</si>
  <si>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</si>
  <si>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</si>
  <si>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</si>
  <si>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</si>
  <si>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</si>
  <si>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</si>
  <si>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</si>
  <si>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</si>
  <si>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</si>
  <si>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</si>
  <si>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</si>
  <si>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</si>
  <si>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</si>
  <si>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</si>
  <si>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</si>
  <si>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</si>
  <si>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</si>
  <si>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</si>
  <si>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</si>
  <si>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</si>
  <si>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</si>
  <si>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</si>
  <si>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</si>
  <si>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</si>
  <si>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</si>
  <si>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</si>
  <si>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</si>
  <si>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</si>
  <si>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</si>
  <si>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</si>
  <si>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</si>
  <si>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</si>
  <si>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</si>
  <si>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</si>
  <si>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</si>
  <si>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</si>
  <si>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</si>
  <si>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</si>
  <si>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</si>
  <si>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</si>
  <si>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</si>
  <si>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</si>
  <si>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</si>
  <si>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</si>
  <si>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</si>
  <si>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</si>
  <si>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</si>
  <si>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</si>
  <si>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</si>
  <si>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</si>
  <si>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</si>
  <si>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</si>
  <si>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</si>
  <si>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</si>
  <si>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</si>
  <si>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</si>
  <si>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</si>
  <si>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</si>
  <si>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</si>
  <si>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</si>
  <si>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</si>
  <si>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</si>
  <si>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</si>
  <si>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</si>
  <si>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</si>
  <si>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</si>
  <si>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</si>
  <si>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</si>
  <si>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</si>
  <si>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</si>
  <si>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</si>
  <si>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</si>
  <si>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</si>
  <si>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</si>
  <si>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</si>
  <si>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</si>
  <si>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</si>
  <si>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</si>
  <si>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</si>
  <si>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</si>
  <si>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</si>
  <si>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</si>
  <si>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</si>
  <si>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</si>
  <si>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</si>
  <si>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</si>
  <si>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</si>
  <si>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</si>
  <si>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</si>
  <si>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</si>
  <si>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</si>
  <si>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</si>
  <si>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</si>
  <si>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</si>
  <si>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</si>
  <si>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</si>
  <si>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</si>
  <si>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</si>
  <si>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</si>
  <si>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</si>
  <si>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</si>
  <si>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</si>
  <si>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</si>
  <si>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</si>
  <si>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</si>
  <si>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</si>
  <si>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</si>
  <si>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</si>
  <si>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</si>
  <si>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</si>
  <si>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</si>
  <si>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</si>
  <si>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</si>
  <si>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</si>
  <si>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</si>
  <si>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</si>
  <si>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</si>
  <si>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</si>
  <si>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</si>
  <si>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</si>
  <si>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</si>
  <si>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</si>
  <si>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</si>
  <si>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</si>
  <si>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</si>
  <si>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</si>
  <si>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</si>
  <si>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</si>
  <si>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</si>
  <si>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</si>
  <si>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</si>
  <si>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</si>
  <si>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</si>
  <si>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</si>
  <si>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</si>
  <si>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</si>
  <si>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</si>
  <si>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</si>
  <si>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</si>
  <si>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</si>
  <si>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</si>
  <si>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</si>
  <si>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</si>
  <si>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</si>
  <si>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</si>
  <si>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</si>
  <si>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</si>
  <si>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</si>
  <si>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</si>
  <si>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</si>
  <si>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</si>
  <si>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</si>
  <si>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</si>
  <si>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</si>
  <si>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</si>
  <si>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</si>
  <si>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</si>
  <si>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</si>
  <si>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</si>
  <si>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</si>
  <si>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</si>
  <si>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</si>
  <si>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</si>
  <si>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</si>
  <si>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</si>
  <si>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</si>
  <si>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</si>
  <si>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</si>
  <si>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</si>
  <si>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</si>
  <si>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</si>
  <si>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</si>
  <si>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</si>
  <si>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</si>
  <si>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</si>
  <si>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</si>
  <si>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</si>
  <si>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</si>
  <si>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</si>
  <si>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</si>
  <si>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</si>
  <si>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</si>
  <si>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</si>
  <si>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</si>
  <si>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</si>
  <si>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</si>
  <si>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</si>
  <si>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</si>
  <si>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</si>
  <si>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</si>
  <si>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</si>
  <si>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</si>
  <si>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</si>
  <si>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</si>
  <si>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</si>
  <si>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</si>
  <si>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</si>
  <si>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</si>
  <si>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</si>
  <si>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</si>
  <si>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</si>
  <si>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</si>
  <si>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</si>
  <si>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</si>
  <si>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</si>
  <si>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</si>
  <si>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</si>
  <si>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</si>
  <si>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</si>
  <si>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</si>
  <si>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</si>
  <si>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</si>
  <si>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</si>
  <si>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</si>
  <si>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</si>
  <si>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</si>
  <si>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</si>
  <si>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</si>
  <si>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</si>
  <si>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</si>
  <si>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</si>
  <si>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</si>
  <si>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</si>
  <si>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</si>
  <si>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</si>
  <si>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</si>
  <si>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</si>
  <si>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</si>
  <si>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</si>
  <si>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</si>
  <si>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</si>
  <si>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</si>
  <si>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</si>
  <si>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</si>
  <si>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</si>
  <si>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</si>
  <si>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</si>
  <si>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</si>
  <si>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</si>
  <si>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</si>
  <si>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</si>
  <si>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</si>
  <si>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</si>
  <si>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</si>
  <si>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</si>
  <si>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</si>
  <si>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</si>
  <si>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</si>
  <si>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</si>
  <si>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</si>
  <si>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</si>
  <si>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</si>
  <si>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</si>
  <si>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</si>
  <si>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</si>
  <si>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</si>
  <si>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</si>
  <si>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</si>
  <si>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</si>
  <si>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</si>
  <si>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</si>
  <si>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</si>
  <si>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</si>
  <si>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</si>
  <si>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</si>
  <si>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</si>
  <si>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</si>
  <si>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</si>
  <si>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</si>
  <si>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</si>
  <si>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</si>
  <si>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</si>
  <si>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</si>
  <si>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</si>
  <si>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</si>
  <si>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</si>
  <si>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</si>
  <si>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</si>
  <si>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</si>
  <si>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</si>
  <si>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</si>
  <si>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</si>
  <si>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</si>
  <si>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</si>
  <si>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</si>
  <si>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</si>
  <si>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</si>
  <si>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</si>
  <si>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</si>
  <si>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</si>
  <si>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</si>
  <si>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</si>
  <si>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</si>
  <si>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</si>
  <si>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</si>
  <si>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</si>
  <si>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</si>
  <si>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</si>
  <si>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</si>
  <si>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</si>
  <si>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</si>
  <si>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</si>
  <si>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</si>
  <si>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</si>
  <si>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</si>
  <si>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</si>
  <si>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</si>
  <si>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</si>
  <si>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</si>
  <si>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</si>
  <si>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</si>
  <si>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</si>
  <si>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</si>
  <si>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</si>
  <si>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</si>
  <si>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</si>
  <si>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</si>
  <si>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</si>
  <si>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</si>
  <si>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</si>
  <si>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</si>
  <si>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</si>
  <si>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</si>
  <si>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</si>
  <si>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</si>
  <si>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</si>
  <si>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</si>
  <si>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</si>
  <si>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</si>
  <si>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</si>
  <si>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</si>
  <si>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</si>
  <si>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</si>
  <si>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</si>
  <si>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</si>
  <si>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</si>
  <si>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</si>
  <si>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</si>
  <si>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</si>
  <si>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</si>
  <si>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</si>
  <si>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</si>
  <si>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</si>
  <si>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</si>
  <si>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</si>
  <si>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</si>
  <si>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</si>
  <si>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</si>
  <si>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</si>
  <si>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</si>
  <si>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</si>
  <si>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</si>
  <si>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</si>
  <si>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</si>
  <si>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</si>
  <si>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</si>
  <si>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</si>
  <si>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</si>
  <si>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</si>
  <si>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</si>
  <si>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</si>
  <si>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</si>
  <si>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</si>
  <si>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</si>
  <si>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</si>
  <si>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</si>
  <si>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</si>
  <si>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</si>
  <si>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</si>
  <si>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</si>
  <si>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</si>
  <si>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</si>
  <si>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</si>
  <si>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</si>
  <si>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</si>
  <si>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</si>
  <si>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</si>
  <si>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</si>
  <si>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</si>
  <si>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</si>
  <si>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</si>
  <si>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</si>
  <si>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</si>
  <si>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</si>
  <si>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</si>
  <si>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</si>
  <si>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</si>
  <si>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</si>
  <si>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</si>
  <si>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</si>
  <si>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</si>
  <si>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</si>
  <si>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</si>
  <si>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</si>
  <si>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</si>
  <si>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</si>
  <si>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</si>
  <si>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</si>
  <si>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</si>
  <si>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</si>
  <si>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</si>
  <si>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</si>
  <si>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</si>
  <si>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</si>
  <si>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</si>
  <si>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</si>
  <si>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</si>
  <si>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</si>
  <si>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</si>
  <si>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</si>
  <si>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</si>
  <si>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</si>
  <si>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</si>
  <si>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</si>
  <si>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</si>
  <si>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</si>
  <si>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</si>
  <si>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</si>
  <si>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</si>
  <si>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</si>
  <si>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</si>
  <si>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</si>
  <si>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</si>
  <si>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</si>
  <si>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</si>
  <si>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</si>
  <si>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</si>
  <si>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</si>
  <si>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</si>
  <si>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</si>
  <si>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</si>
  <si>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</si>
  <si>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</si>
  <si>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</si>
  <si>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</si>
  <si>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</si>
  <si>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</si>
  <si>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</si>
  <si>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</si>
  <si>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</si>
  <si>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</si>
  <si>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</si>
  <si>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</si>
  <si>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</si>
  <si>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</si>
  <si>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</si>
  <si>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</si>
  <si>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</si>
  <si>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</si>
  <si>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</si>
  <si>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</si>
  <si>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</si>
  <si>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</si>
  <si>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</si>
  <si>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</si>
  <si>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</si>
  <si>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</si>
  <si>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</si>
  <si>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</si>
  <si>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</si>
  <si>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</si>
  <si>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</si>
  <si>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</si>
  <si>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</si>
  <si>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</si>
  <si>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</si>
  <si>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</si>
  <si>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</si>
  <si>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</si>
  <si>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</si>
  <si>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</si>
  <si>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</si>
  <si>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</si>
  <si>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</si>
  <si>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</si>
  <si>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</si>
  <si>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</si>
  <si>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</si>
  <si>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</si>
  <si>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</si>
  <si>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</si>
  <si>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</si>
  <si>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</si>
  <si>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</si>
  <si>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</si>
  <si>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</si>
  <si>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</si>
  <si>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</si>
  <si>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</si>
  <si>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</si>
  <si>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</si>
  <si>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</si>
  <si>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</si>
  <si>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</si>
  <si>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</si>
  <si>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</si>
  <si>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</si>
  <si>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</si>
  <si>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</si>
  <si>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</si>
  <si>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</si>
  <si>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</si>
  <si>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</si>
  <si>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</si>
  <si>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</si>
  <si>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</si>
  <si>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</si>
  <si>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</si>
  <si>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</si>
  <si>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</si>
  <si>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</si>
  <si>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</si>
  <si>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</si>
  <si>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</si>
  <si>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</si>
  <si>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</si>
  <si>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</si>
  <si>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</si>
  <si>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</si>
  <si>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</si>
  <si>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</si>
  <si>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</si>
  <si>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</si>
  <si>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</si>
  <si>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</si>
  <si>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</si>
  <si>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</si>
  <si>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</si>
  <si>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</si>
  <si>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</si>
  <si>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</si>
  <si>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</si>
  <si>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</si>
  <si>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</si>
  <si>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</si>
  <si>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</si>
  <si>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</si>
  <si>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</si>
  <si>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</si>
  <si>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</si>
  <si>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</si>
  <si>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</si>
  <si>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</si>
  <si>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</si>
  <si>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</si>
  <si>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</si>
  <si>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</si>
  <si>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</si>
  <si>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</si>
  <si>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</si>
  <si>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</si>
  <si>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</si>
  <si>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</si>
  <si>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</si>
  <si>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</si>
  <si>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</si>
  <si>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</si>
  <si>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</si>
  <si>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</si>
  <si>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</si>
  <si>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</si>
  <si>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</si>
  <si>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</si>
  <si>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</si>
  <si>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</si>
  <si>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</si>
  <si>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</si>
  <si>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</si>
  <si>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</si>
  <si>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</si>
  <si>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</si>
  <si>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</si>
  <si>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</si>
  <si>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</si>
  <si>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</si>
  <si>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</si>
  <si>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</si>
  <si>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</si>
  <si>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</si>
  <si>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</si>
  <si>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</si>
  <si>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</si>
  <si>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</si>
  <si>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</si>
  <si>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</si>
  <si>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</si>
  <si>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</si>
  <si>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</si>
  <si>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</si>
  <si>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</si>
  <si>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</si>
  <si>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</si>
  <si>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</si>
  <si>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</si>
  <si>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</si>
  <si>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</si>
  <si>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</si>
  <si>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</si>
  <si>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</si>
  <si>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</si>
  <si>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</si>
  <si>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</si>
  <si>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</si>
  <si>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</si>
  <si>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</si>
  <si>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</si>
  <si>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</si>
  <si>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</si>
  <si>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</si>
  <si>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</si>
  <si>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</si>
  <si>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</si>
  <si>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</si>
  <si>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</si>
  <si>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</si>
  <si>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</si>
  <si>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</si>
  <si>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</si>
  <si>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</si>
  <si>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</si>
  <si>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</si>
  <si>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</si>
  <si>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</si>
  <si>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</si>
  <si>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</si>
  <si>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</si>
  <si>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</si>
  <si>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</si>
  <si>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</si>
  <si>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</si>
  <si>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</si>
  <si>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</si>
  <si>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</si>
  <si>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</si>
  <si>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</si>
  <si>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</si>
  <si>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</si>
  <si>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</si>
  <si>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</si>
  <si>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</si>
  <si>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</si>
  <si>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</si>
  <si>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</si>
  <si>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</si>
  <si>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</si>
  <si>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</si>
  <si>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</si>
  <si>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</si>
  <si>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</si>
  <si>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</si>
  <si>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</si>
  <si>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</si>
  <si>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</si>
  <si>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</si>
  <si>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</si>
  <si>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</si>
  <si>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</si>
  <si>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</si>
  <si>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</si>
  <si>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</si>
  <si>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</si>
  <si>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</si>
  <si>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</si>
  <si>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</si>
  <si>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</si>
  <si>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</si>
  <si>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</si>
  <si>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</si>
  <si>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</si>
  <si>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</si>
  <si>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</si>
  <si>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</si>
  <si>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</si>
  <si>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</si>
  <si>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</si>
  <si>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</si>
  <si>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</si>
  <si>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</si>
  <si>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</si>
  <si>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</si>
  <si>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</si>
  <si>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</si>
  <si>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</si>
  <si>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</si>
  <si>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</si>
  <si>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</si>
  <si>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</si>
  <si>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</si>
  <si>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</si>
  <si>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</si>
  <si>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</si>
  <si>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</si>
  <si>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</si>
  <si>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</si>
  <si>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</si>
  <si>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</si>
  <si>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</si>
  <si>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</si>
  <si>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</si>
  <si>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</si>
  <si>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</si>
  <si>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</si>
  <si>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</si>
  <si>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</si>
  <si>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</si>
  <si>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</si>
  <si>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</si>
  <si>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</si>
  <si>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</si>
  <si>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</si>
  <si>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</si>
  <si>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</si>
  <si>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</si>
  <si>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</si>
  <si>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</si>
  <si>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</si>
  <si>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</si>
  <si>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</si>
  <si>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</si>
  <si>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</si>
  <si>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</si>
  <si>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</si>
  <si>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</si>
  <si>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</si>
  <si>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</si>
  <si>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</si>
  <si>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</si>
  <si>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</si>
  <si>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</si>
  <si>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</si>
  <si>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</si>
  <si>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</si>
  <si>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</si>
  <si>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</si>
  <si>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</si>
  <si>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</si>
  <si>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</si>
  <si>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</si>
  <si>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</si>
  <si>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</si>
  <si>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</si>
  <si>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</si>
  <si>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</si>
  <si>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</si>
  <si>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</si>
  <si>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</si>
  <si>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</si>
  <si>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</si>
  <si>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</si>
  <si>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</si>
  <si>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</si>
  <si>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</si>
  <si>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</si>
  <si>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</si>
  <si>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</si>
  <si>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</si>
  <si>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</si>
  <si>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</si>
  <si>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</si>
  <si>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</si>
  <si>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</si>
  <si>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</si>
  <si>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</si>
  <si>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</si>
  <si>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</si>
  <si>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</si>
  <si>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</si>
  <si>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</si>
  <si>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</si>
  <si>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</si>
  <si>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</si>
  <si>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</si>
  <si>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</si>
  <si>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</si>
  <si>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</si>
  <si>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</si>
  <si>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</si>
  <si>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</si>
  <si>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</si>
  <si>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</si>
  <si>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</si>
  <si>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</si>
  <si>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</si>
  <si>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</si>
  <si>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</si>
  <si>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</si>
  <si>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</si>
  <si>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</si>
  <si>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</si>
  <si>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</si>
  <si>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</si>
  <si>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</si>
  <si>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</si>
  <si>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</si>
  <si>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</si>
  <si>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</si>
  <si>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</si>
  <si>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</si>
  <si>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</si>
  <si>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</si>
  <si>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</si>
  <si>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</si>
  <si>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</si>
  <si>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</si>
  <si>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</si>
  <si>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</si>
  <si>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</si>
  <si>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</si>
  <si>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</si>
  <si>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</si>
  <si>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</si>
  <si>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</si>
  <si>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</si>
  <si>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</si>
  <si>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</si>
  <si>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</si>
  <si>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</si>
  <si>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</si>
  <si>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</si>
  <si>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</si>
  <si>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</si>
  <si>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</si>
  <si>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</si>
  <si>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</si>
  <si>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</si>
  <si>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</si>
  <si>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</si>
  <si>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</si>
  <si>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</si>
  <si>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</si>
  <si>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</si>
  <si>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</si>
  <si>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</si>
  <si>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</si>
  <si>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</si>
  <si>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</si>
  <si>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</si>
  <si>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</si>
  <si>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</si>
  <si>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</si>
  <si>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</si>
  <si>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</si>
  <si>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</si>
  <si>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</si>
  <si>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</si>
  <si>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</si>
  <si>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</si>
  <si>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</si>
  <si>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</si>
  <si>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</si>
  <si>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</si>
  <si>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</si>
  <si>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</si>
  <si>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</si>
  <si>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</si>
  <si>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</si>
  <si>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</si>
  <si>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</si>
  <si>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</si>
  <si>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</si>
  <si>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</si>
  <si>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</si>
  <si>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</si>
  <si>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</si>
  <si>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</si>
  <si>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</si>
  <si>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</si>
  <si>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</si>
  <si>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</si>
  <si>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</si>
  <si>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</si>
  <si>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</si>
  <si>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</si>
  <si>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</si>
  <si>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</si>
  <si>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</si>
  <si>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</si>
  <si>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</si>
  <si>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</si>
  <si>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</si>
  <si>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</si>
  <si>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</si>
  <si>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</si>
  <si>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</si>
  <si>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</si>
  <si>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</si>
  <si>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</si>
  <si>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</si>
  <si>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</si>
  <si>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</si>
  <si>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</si>
  <si>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</si>
  <si>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</si>
  <si>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</si>
  <si>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</si>
  <si>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</si>
  <si>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</si>
  <si>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</si>
  <si>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</si>
  <si>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</si>
  <si>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</si>
  <si>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</si>
  <si>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</si>
  <si>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</si>
  <si>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</si>
  <si>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</si>
  <si>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</si>
  <si>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</si>
  <si>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</si>
  <si>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</si>
  <si>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</si>
  <si>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</si>
  <si>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</si>
  <si>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</si>
  <si>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</si>
  <si>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</si>
  <si>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</si>
  <si>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</si>
  <si>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</si>
  <si>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</si>
  <si>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</si>
  <si>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</si>
  <si>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</si>
  <si>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</si>
  <si>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</si>
  <si>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</si>
  <si>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</si>
  <si>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</si>
  <si>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</si>
  <si>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</si>
  <si>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</si>
  <si>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</si>
  <si>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</si>
  <si>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</si>
  <si>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</si>
  <si>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</si>
  <si>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</si>
  <si>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</si>
  <si>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</si>
  <si>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</si>
  <si>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</si>
  <si>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</si>
  <si>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</si>
  <si>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</si>
  <si>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</si>
  <si>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</si>
  <si>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</si>
  <si>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</si>
  <si>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</si>
  <si>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</si>
  <si>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</si>
  <si>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</si>
  <si>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</si>
  <si>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</si>
  <si>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</si>
  <si>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</si>
  <si>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</si>
  <si>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</si>
  <si>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</si>
  <si>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</si>
  <si>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</si>
  <si>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</si>
  <si>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</si>
  <si>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</si>
  <si>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</si>
  <si>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</si>
  <si>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</si>
  <si>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</si>
  <si>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</si>
  <si>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</si>
  <si>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</si>
  <si>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</si>
  <si>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</si>
  <si>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</si>
  <si>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</si>
  <si>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</si>
  <si>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</si>
  <si>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</si>
  <si>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</si>
  <si>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</si>
  <si>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</si>
  <si>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</si>
  <si>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</si>
  <si>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</si>
  <si>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</si>
  <si>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</si>
  <si>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</si>
  <si>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</si>
  <si>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</si>
  <si>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</si>
  <si>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</si>
  <si>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</si>
  <si>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</si>
  <si>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</si>
  <si>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</si>
  <si>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</si>
  <si>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</si>
  <si>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</si>
  <si>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</si>
  <si>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</si>
  <si>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</si>
  <si>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</si>
  <si>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</si>
  <si>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</si>
  <si>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</si>
  <si>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</si>
  <si>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</si>
  <si>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</si>
  <si>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</si>
  <si>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</si>
  <si>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</si>
  <si>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</si>
  <si>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</si>
  <si>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</si>
  <si>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</si>
  <si>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</si>
  <si>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</si>
  <si>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</si>
  <si>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</si>
  <si>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</si>
  <si>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</si>
  <si>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</si>
  <si>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</si>
  <si>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</si>
  <si>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</si>
  <si>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</si>
  <si>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</si>
  <si>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</si>
  <si>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</si>
  <si>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</si>
  <si>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</si>
  <si>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</si>
  <si>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</si>
  <si>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</si>
  <si>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</si>
  <si>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</si>
  <si>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</si>
  <si>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</si>
  <si>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</si>
  <si>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</si>
  <si>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</si>
  <si>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</si>
  <si>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</si>
  <si>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</si>
  <si>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</si>
  <si>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</si>
  <si>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</si>
  <si>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</si>
  <si>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</si>
  <si>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</si>
  <si>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</si>
  <si>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</si>
  <si>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</si>
  <si>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</si>
  <si>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</si>
  <si>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</si>
  <si>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</si>
  <si>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</si>
  <si>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</si>
  <si>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</si>
  <si>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</si>
  <si>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</si>
  <si>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</si>
  <si>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</si>
  <si>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</si>
  <si>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</si>
  <si>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</si>
  <si>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</si>
  <si>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</si>
  <si>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</si>
  <si>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</si>
  <si>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</si>
  <si>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</si>
  <si>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</si>
  <si>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</si>
  <si>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</si>
  <si>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</si>
  <si>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</si>
  <si>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</si>
  <si>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</si>
  <si>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</si>
  <si>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</si>
  <si>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</si>
  <si>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</si>
  <si>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</si>
  <si>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</si>
  <si>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</si>
  <si>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</si>
  <si>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</si>
  <si>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</si>
  <si>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</si>
  <si>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</si>
  <si>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</si>
  <si>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</si>
  <si>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</si>
  <si>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</si>
  <si>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</si>
  <si>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</si>
  <si>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</si>
  <si>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</si>
  <si>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</si>
  <si>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</si>
  <si>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</si>
  <si>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</si>
  <si>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</si>
  <si>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</si>
  <si>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</si>
  <si>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</si>
  <si>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</si>
  <si>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</si>
  <si>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</si>
  <si>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</si>
  <si>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</si>
  <si>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</si>
  <si>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</si>
  <si>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</si>
  <si>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</si>
  <si>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</si>
  <si>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</si>
  <si>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</si>
  <si>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</si>
  <si>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</si>
  <si>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</si>
  <si>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</si>
  <si>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</si>
  <si>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</si>
  <si>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</si>
  <si>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</si>
  <si>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</si>
  <si>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</si>
  <si>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</si>
  <si>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</si>
  <si>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</si>
  <si>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</si>
  <si>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</si>
  <si>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</si>
  <si>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</si>
  <si>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</si>
  <si>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</si>
  <si>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</si>
  <si>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</si>
  <si>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</si>
  <si>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</si>
  <si>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</si>
  <si>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</si>
  <si>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</si>
  <si>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</si>
  <si>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</si>
  <si>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</si>
  <si>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</si>
  <si>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</si>
  <si>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</si>
  <si>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</si>
  <si>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</si>
  <si>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</si>
  <si>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</si>
  <si>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</si>
  <si>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</si>
  <si>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</si>
  <si>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</si>
  <si>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</si>
  <si>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</si>
  <si>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</si>
  <si>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</si>
  <si>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</si>
  <si>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</si>
  <si>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</si>
  <si>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</si>
  <si>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</si>
  <si>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</si>
  <si>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</si>
  <si>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</si>
  <si>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</si>
  <si>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</si>
  <si>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</si>
  <si>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</si>
  <si>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</si>
  <si>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</si>
  <si>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</si>
  <si>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</si>
  <si>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</si>
  <si>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</si>
  <si>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</si>
  <si>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</si>
  <si>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</si>
  <si>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</si>
  <si>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</si>
  <si>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</si>
  <si>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</si>
  <si>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</si>
  <si>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</si>
  <si>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</si>
  <si>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</si>
  <si>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</si>
  <si>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</si>
  <si>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</si>
  <si>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</si>
  <si>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</si>
  <si>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</si>
  <si>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</si>
  <si>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</si>
  <si>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</si>
  <si>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</si>
  <si>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</si>
  <si>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</si>
  <si>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</si>
  <si>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</si>
  <si>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</si>
  <si>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</si>
  <si>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</si>
  <si>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</si>
  <si>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</si>
  <si>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</si>
  <si>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</si>
  <si>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</si>
  <si>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</si>
  <si>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</si>
  <si>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</si>
  <si>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</si>
  <si>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</si>
  <si>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</si>
  <si>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</si>
  <si>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</si>
  <si>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</si>
  <si>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</si>
  <si>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</si>
  <si>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</si>
  <si>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</si>
  <si>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</si>
  <si>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</si>
  <si>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</si>
  <si>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</si>
  <si>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</si>
  <si>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</si>
  <si>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</si>
  <si>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</si>
  <si>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</si>
  <si>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</si>
  <si>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</si>
  <si>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</si>
  <si>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</si>
  <si>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</si>
  <si>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</si>
  <si>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</si>
  <si>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</si>
  <si>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</si>
  <si>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</si>
  <si>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</si>
  <si>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</si>
  <si>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</si>
  <si>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</si>
  <si>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</si>
  <si>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</si>
  <si>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</si>
  <si>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</si>
  <si>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</si>
  <si>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</si>
  <si>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</si>
  <si>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</si>
  <si>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</si>
  <si>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</si>
  <si>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</si>
  <si>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</si>
  <si>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</si>
  <si>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</si>
  <si>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</si>
  <si>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</si>
  <si>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</si>
  <si>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</si>
  <si>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</si>
  <si>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</si>
  <si>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</si>
  <si>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</si>
  <si>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</si>
  <si>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</si>
  <si>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</si>
  <si>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</si>
  <si>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</si>
  <si>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</si>
  <si>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</si>
  <si>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</si>
  <si>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</si>
  <si>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</si>
  <si>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</si>
  <si>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</si>
  <si>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</si>
  <si>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</si>
  <si>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</si>
  <si>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</si>
  <si>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</si>
  <si>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</si>
  <si>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</si>
  <si>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</si>
  <si>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</si>
  <si>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</si>
  <si>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</si>
  <si>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</si>
  <si>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</si>
  <si>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</si>
  <si>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</si>
  <si>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</si>
  <si>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</si>
  <si>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</si>
  <si>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</si>
  <si>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</si>
  <si>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</si>
  <si>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</si>
  <si>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</si>
  <si>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</si>
  <si>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</si>
  <si>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</si>
  <si>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</si>
  <si>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</si>
  <si>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</si>
  <si>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</si>
  <si>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</si>
  <si>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</si>
  <si>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</si>
  <si>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</si>
  <si>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</si>
  <si>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</si>
  <si>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</si>
  <si>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</si>
  <si>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</si>
  <si>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</si>
  <si>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</si>
  <si>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</si>
  <si>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</si>
  <si>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</si>
  <si>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</si>
  <si>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</si>
  <si>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</si>
  <si>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</si>
  <si>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</si>
  <si>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</si>
  <si>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</si>
  <si>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</si>
  <si>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</si>
  <si>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</si>
  <si>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</si>
  <si>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</si>
  <si>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</si>
  <si>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</si>
  <si>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</si>
  <si>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</si>
  <si>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</si>
  <si>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</si>
  <si>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</si>
  <si>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</si>
  <si>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</si>
  <si>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</si>
  <si>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</si>
  <si>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</si>
  <si>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</si>
  <si>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</si>
  <si>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</si>
  <si>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</si>
  <si>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</si>
  <si>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</si>
  <si>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</si>
  <si>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</si>
  <si>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</si>
  <si>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</si>
  <si>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</si>
  <si>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</si>
  <si>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</si>
  <si>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</si>
  <si>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</si>
  <si>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</si>
  <si>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</si>
  <si>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</si>
  <si>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</si>
  <si>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</si>
  <si>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</si>
  <si>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</si>
  <si>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</si>
  <si>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</si>
  <si>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</si>
  <si>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</si>
  <si>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</si>
  <si>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</si>
  <si>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</si>
  <si>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</si>
  <si>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</si>
  <si>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</si>
  <si>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</si>
  <si>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</si>
  <si>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</si>
  <si>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</si>
  <si>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</si>
  <si>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</si>
  <si>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</si>
  <si>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</si>
  <si>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</si>
  <si>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</si>
  <si>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</si>
  <si>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</si>
  <si>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</si>
  <si>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</si>
  <si>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</si>
  <si>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</si>
  <si>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</si>
  <si>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</si>
  <si>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</si>
  <si>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</si>
  <si>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</si>
  <si>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</si>
  <si>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</si>
  <si>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</si>
  <si>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</si>
  <si>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</si>
  <si>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</si>
  <si>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</si>
  <si>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</si>
  <si>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</si>
  <si>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</si>
  <si>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</si>
  <si>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</si>
  <si>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</si>
  <si>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</si>
  <si>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</si>
  <si>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</si>
  <si>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</si>
  <si>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</si>
  <si>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</si>
  <si>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</si>
  <si>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</si>
  <si>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</si>
  <si>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</si>
  <si>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</si>
  <si>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</si>
  <si>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</si>
  <si>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</si>
  <si>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</si>
  <si>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</si>
  <si>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</si>
  <si>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</si>
  <si>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</si>
  <si>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</si>
  <si>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</si>
  <si>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</si>
  <si>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</si>
  <si>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</si>
  <si>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</si>
  <si>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</si>
  <si>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</si>
  <si>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</si>
  <si>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</si>
  <si>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</si>
  <si>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</si>
  <si>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</si>
  <si>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</si>
  <si>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</si>
  <si>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</si>
  <si>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</si>
  <si>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</si>
  <si>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</si>
  <si>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</si>
  <si>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</si>
  <si>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</si>
  <si>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</si>
  <si>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</si>
  <si>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</si>
  <si>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</si>
  <si>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</si>
  <si>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</si>
  <si>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</si>
  <si>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</si>
  <si>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</si>
  <si>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</si>
  <si>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</si>
  <si>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</si>
  <si>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</si>
  <si>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</si>
  <si>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</si>
  <si>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</si>
  <si>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</si>
  <si>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</si>
  <si>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</si>
  <si>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</si>
  <si>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</si>
  <si>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</si>
  <si>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</si>
  <si>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</si>
  <si>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</si>
  <si>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</si>
  <si>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</si>
  <si>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</si>
  <si>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</si>
  <si>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</si>
  <si>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</si>
  <si>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</si>
  <si>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</si>
  <si>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</si>
  <si>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</si>
  <si>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</si>
  <si>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</si>
  <si>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</si>
  <si>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</si>
  <si>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</si>
  <si>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</si>
  <si>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</si>
  <si>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</si>
  <si>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</si>
  <si>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</si>
  <si>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</si>
  <si>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</si>
  <si>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</si>
  <si>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</si>
  <si>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</si>
  <si>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</si>
  <si>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</si>
  <si>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</si>
  <si>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</si>
  <si>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</si>
  <si>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</si>
  <si>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</si>
  <si>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</si>
  <si>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</si>
  <si>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</si>
  <si>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</si>
  <si>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</si>
  <si>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</si>
  <si>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</si>
  <si>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</si>
  <si>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</si>
  <si>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</si>
  <si>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</si>
  <si>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</si>
  <si>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</si>
  <si>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</si>
  <si>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</si>
  <si>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</si>
  <si>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</si>
  <si>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</si>
  <si>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</si>
  <si>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</si>
  <si>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</si>
  <si>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</si>
  <si>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</si>
  <si>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</si>
  <si>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</si>
  <si>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</si>
  <si>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</si>
  <si>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</si>
  <si>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</si>
  <si>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</si>
  <si>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</si>
  <si>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</si>
  <si>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</si>
  <si>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</si>
  <si>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</si>
  <si>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</si>
  <si>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</si>
  <si>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</si>
  <si>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</si>
  <si>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</si>
  <si>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</si>
  <si>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</si>
  <si>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</si>
  <si>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</si>
  <si>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</si>
  <si>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</si>
  <si>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</si>
  <si>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</si>
  <si>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</si>
  <si>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</si>
  <si>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</si>
  <si>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</si>
  <si>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</si>
  <si>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</si>
  <si>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</si>
  <si>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</si>
  <si>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</si>
  <si>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</si>
  <si>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</si>
  <si>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</si>
  <si>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</si>
  <si>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</si>
  <si>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</si>
  <si>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</si>
  <si>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</si>
  <si>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</si>
  <si>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</si>
  <si>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</si>
  <si>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</si>
  <si>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</si>
  <si>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</si>
  <si>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</si>
  <si>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</si>
  <si>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</si>
  <si>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</si>
  <si>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</si>
  <si>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</si>
  <si>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</si>
  <si>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</si>
  <si>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</si>
  <si>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</si>
  <si>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</si>
  <si>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</si>
  <si>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</si>
  <si>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</si>
  <si>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</si>
  <si>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</si>
  <si>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</si>
  <si>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</si>
  <si>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</si>
  <si>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</si>
  <si>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</si>
  <si>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</si>
  <si>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</si>
  <si>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</si>
  <si>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</si>
  <si>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</si>
  <si>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</si>
  <si>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</si>
  <si>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</si>
  <si>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</si>
  <si>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</si>
  <si>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</si>
  <si>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</si>
  <si>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</si>
  <si>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</si>
  <si>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</si>
  <si>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</si>
  <si>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</si>
  <si>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</si>
  <si>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</si>
  <si>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</si>
  <si>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</si>
  <si>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</si>
  <si>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</si>
  <si>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</si>
  <si>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</si>
  <si>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</si>
  <si>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</si>
  <si>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</si>
  <si>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</si>
  <si>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</si>
  <si>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</si>
  <si>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</si>
  <si>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</si>
  <si>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</si>
  <si>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</si>
  <si>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</si>
  <si>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</si>
  <si>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</si>
  <si>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</si>
  <si>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</si>
  <si>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</si>
  <si>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</si>
  <si>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</si>
  <si>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</si>
  <si>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</si>
  <si>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</si>
  <si>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</si>
  <si>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</si>
  <si>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</si>
  <si>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</si>
  <si>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</si>
  <si>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</si>
  <si>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</si>
  <si>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</si>
  <si>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</si>
  <si>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</si>
  <si>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</si>
  <si>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</si>
  <si>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</si>
  <si>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</si>
  <si>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</si>
  <si>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</si>
  <si>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</si>
  <si>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</si>
  <si>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</si>
  <si>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</si>
  <si>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</si>
  <si>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</si>
  <si>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</si>
  <si>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</si>
  <si>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</si>
  <si>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</si>
  <si>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</si>
  <si>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</si>
  <si>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</si>
  <si>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</si>
  <si>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</si>
  <si>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</si>
  <si>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</si>
  <si>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</si>
  <si>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</si>
  <si>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</si>
  <si>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</si>
  <si>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</si>
  <si>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</si>
  <si>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</si>
  <si>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</si>
  <si>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</si>
  <si>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</si>
  <si>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</si>
  <si>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</si>
  <si>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</si>
  <si>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</si>
  <si>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</si>
  <si>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</si>
  <si>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</si>
  <si>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</si>
  <si>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</si>
  <si>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</si>
  <si>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</si>
  <si>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</si>
  <si>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</si>
  <si>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</si>
  <si>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</si>
  <si>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</si>
  <si>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</si>
  <si>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</si>
  <si>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</si>
  <si>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</si>
  <si>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</si>
  <si>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</si>
  <si>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</si>
  <si>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</si>
  <si>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</si>
  <si>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</si>
  <si>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</si>
  <si>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</si>
  <si>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</si>
  <si>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</si>
  <si>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</si>
  <si>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</si>
  <si>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</si>
  <si>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</si>
  <si>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</si>
  <si>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</si>
  <si>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</si>
  <si>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</si>
  <si>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</si>
  <si>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</si>
  <si>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</si>
  <si>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</si>
  <si>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</si>
  <si>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</si>
  <si>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</si>
  <si>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</si>
  <si>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</si>
  <si>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</si>
  <si>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</si>
  <si>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</si>
  <si>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</si>
  <si>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</si>
  <si>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</si>
  <si>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</si>
  <si>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</si>
  <si>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</si>
  <si>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</si>
  <si>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</si>
  <si>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</si>
  <si>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</si>
  <si>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</si>
  <si>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</si>
  <si>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</si>
  <si>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</si>
  <si>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</si>
  <si>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</si>
  <si>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</si>
  <si>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</si>
  <si>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</si>
  <si>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</si>
  <si>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</si>
  <si>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</si>
  <si>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</si>
  <si>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</si>
  <si>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</si>
  <si>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</si>
  <si>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</si>
  <si>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</si>
  <si>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</si>
  <si>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</si>
  <si>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</si>
  <si>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</si>
  <si>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</si>
  <si>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</si>
  <si>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</si>
  <si>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</si>
  <si>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</si>
  <si>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</si>
  <si>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</si>
  <si>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</si>
  <si>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</si>
  <si>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</si>
  <si>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</si>
  <si>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</si>
  <si>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</si>
  <si>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</si>
  <si>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</si>
  <si>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</si>
  <si>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</si>
  <si>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</si>
  <si>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</si>
  <si>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</si>
  <si>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</si>
  <si>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</si>
  <si>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</si>
  <si>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</si>
  <si>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</si>
  <si>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</si>
  <si>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</si>
  <si>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</si>
  <si>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</si>
  <si>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</si>
  <si>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</si>
  <si>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</si>
  <si>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</si>
  <si>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</si>
  <si>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</si>
  <si>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</si>
  <si>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</si>
  <si>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</si>
  <si>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</si>
  <si>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</si>
  <si>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</si>
  <si>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</si>
  <si>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</si>
  <si>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</si>
  <si>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</si>
  <si>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</si>
  <si>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</si>
  <si>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</si>
  <si>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</si>
  <si>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</si>
  <si>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</si>
  <si>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</si>
  <si>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</si>
  <si>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</si>
  <si>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</si>
  <si>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</si>
  <si>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</si>
  <si>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</si>
  <si>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</si>
  <si>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</si>
  <si>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</si>
  <si>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</si>
  <si>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</si>
  <si>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</si>
  <si>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</si>
  <si>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</si>
  <si>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</si>
  <si>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</si>
  <si>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</si>
  <si>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</si>
  <si>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</si>
  <si>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</si>
  <si>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</si>
  <si>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</si>
  <si>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</si>
  <si>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</si>
  <si>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</si>
  <si>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</si>
  <si>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</si>
  <si>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</si>
  <si>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</si>
  <si>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</si>
  <si>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</si>
  <si>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</si>
  <si>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</si>
  <si>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</si>
  <si>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</si>
  <si>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</si>
  <si>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</si>
  <si>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</si>
  <si>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</si>
  <si>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</si>
  <si>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</si>
  <si>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</si>
  <si>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</si>
  <si>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</si>
  <si>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</si>
  <si>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</si>
  <si>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</si>
  <si>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</si>
  <si>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</si>
  <si>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</si>
  <si>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</si>
  <si>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</si>
  <si>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</si>
  <si>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</si>
  <si>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</si>
  <si>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</si>
  <si>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</si>
  <si>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</si>
  <si>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</si>
  <si>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</si>
  <si>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</si>
  <si>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</si>
  <si>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</si>
  <si>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</si>
  <si>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</si>
  <si>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</si>
  <si>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</si>
  <si>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</si>
  <si>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</si>
  <si>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</si>
  <si>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</si>
  <si>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</si>
  <si>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</si>
  <si>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</si>
  <si>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</si>
  <si>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</si>
  <si>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</si>
  <si>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</si>
  <si>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</si>
  <si>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</si>
  <si>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</si>
  <si>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</si>
  <si>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</si>
  <si>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</si>
  <si>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</si>
  <si>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</si>
  <si>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</si>
  <si>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</si>
  <si>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</si>
  <si>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</si>
  <si>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</si>
  <si>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</si>
  <si>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</si>
  <si>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</si>
  <si>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</si>
  <si>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</si>
  <si>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</si>
  <si>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</si>
  <si>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</si>
  <si>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</si>
  <si>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</si>
  <si>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</si>
  <si>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</si>
  <si>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</si>
  <si>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</si>
  <si>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</si>
  <si>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</si>
  <si>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</si>
  <si>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</si>
  <si>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</si>
  <si>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</si>
  <si>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</si>
  <si>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</si>
  <si>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</si>
  <si>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</si>
  <si>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</si>
  <si>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</si>
  <si>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</si>
  <si>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</si>
  <si>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</si>
  <si>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</si>
  <si>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</si>
  <si>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</si>
  <si>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</si>
  <si>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</si>
  <si>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</si>
  <si>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</si>
  <si>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</si>
  <si>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</si>
  <si>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</si>
  <si>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</si>
  <si>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</si>
  <si>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</si>
  <si>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</si>
  <si>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</si>
  <si>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</si>
  <si>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</si>
  <si>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</si>
  <si>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</si>
  <si>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</si>
  <si>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</si>
  <si>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</si>
  <si>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</si>
  <si>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</si>
  <si>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</si>
  <si>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</si>
  <si>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</si>
  <si>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</si>
  <si>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</si>
  <si>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</si>
  <si>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</si>
  <si>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</si>
  <si>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</si>
  <si>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</si>
  <si>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</si>
  <si>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</si>
  <si>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</si>
  <si>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</si>
  <si>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</si>
  <si>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</si>
  <si>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</si>
  <si>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</si>
  <si>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</si>
  <si>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</si>
  <si>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</si>
  <si>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</si>
  <si>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</si>
  <si>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</si>
  <si>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</si>
  <si>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</si>
  <si>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</si>
  <si>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</si>
  <si>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</si>
  <si>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</si>
  <si>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</si>
  <si>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</si>
  <si>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</si>
  <si>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</si>
  <si>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</si>
  <si>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</si>
  <si>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</si>
  <si>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</si>
  <si>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</si>
  <si>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</si>
  <si>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</si>
  <si>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</si>
  <si>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</si>
  <si>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</si>
  <si>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</si>
  <si>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</si>
  <si>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</si>
  <si>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</si>
  <si>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</si>
  <si>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</si>
  <si>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</si>
  <si>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</si>
  <si>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</si>
  <si>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</si>
  <si>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</si>
  <si>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</si>
  <si>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</si>
  <si>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</si>
  <si>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</si>
  <si>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</si>
  <si>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</si>
  <si>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</si>
  <si>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</si>
  <si>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</si>
  <si>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</si>
  <si>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</si>
  <si>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</si>
  <si>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</si>
  <si>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</si>
  <si>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</si>
  <si>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</si>
  <si>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</si>
  <si>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</si>
  <si>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</si>
  <si>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</si>
  <si>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</si>
  <si>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</si>
  <si>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</si>
  <si>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</si>
  <si>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</si>
  <si>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</si>
  <si>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</si>
  <si>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</si>
  <si>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</si>
  <si>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</si>
  <si>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</si>
  <si>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</si>
  <si>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</si>
  <si>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</si>
  <si>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</si>
  <si>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</si>
  <si>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</si>
  <si>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</si>
  <si>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</si>
  <si>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</si>
  <si>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</si>
  <si>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</si>
  <si>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</si>
  <si>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</si>
  <si>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</si>
  <si>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</si>
  <si>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</si>
  <si>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</si>
  <si>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</si>
  <si>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</si>
  <si>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</si>
  <si>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</si>
  <si>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</si>
  <si>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</si>
  <si>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</si>
  <si>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</si>
  <si>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</si>
  <si>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</si>
  <si>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</si>
  <si>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</si>
  <si>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</si>
  <si>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</si>
  <si>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</si>
  <si>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</si>
  <si>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</si>
  <si>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</si>
  <si>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</si>
  <si>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</si>
  <si>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</si>
  <si>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</si>
  <si>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</si>
  <si>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</si>
  <si>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</si>
  <si>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</si>
  <si>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</si>
  <si>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</si>
  <si>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</si>
  <si>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</si>
  <si>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</si>
  <si>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</si>
  <si>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</si>
  <si>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</si>
  <si>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</si>
  <si>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</si>
  <si>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</si>
  <si>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</si>
  <si>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</si>
  <si>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</si>
  <si>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</si>
  <si>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</si>
  <si>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</si>
  <si>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</si>
  <si>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</si>
  <si>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</si>
  <si>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</si>
  <si>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</si>
  <si>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</si>
  <si>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</si>
  <si>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</si>
  <si>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</si>
  <si>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</si>
  <si>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</si>
  <si>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</si>
  <si>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</si>
  <si>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</si>
  <si>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</si>
  <si>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</si>
  <si>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</si>
  <si>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</si>
  <si>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</si>
  <si>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</si>
  <si>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</si>
  <si>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</si>
  <si>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</si>
  <si>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</si>
  <si>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</si>
  <si>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</si>
  <si>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</si>
  <si>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</si>
  <si>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</si>
  <si>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</si>
  <si>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</si>
  <si>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</si>
  <si>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</si>
  <si>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</si>
  <si>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</si>
  <si>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</si>
  <si>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</si>
  <si>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</si>
  <si>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</si>
  <si>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</si>
  <si>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</si>
  <si>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</si>
  <si>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</si>
  <si>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</si>
  <si>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</si>
  <si>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</si>
  <si>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</si>
  <si>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</si>
  <si>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</si>
  <si>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</si>
  <si>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</si>
  <si>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</si>
  <si>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</si>
  <si>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</si>
  <si>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</si>
  <si>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</si>
  <si>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</si>
  <si>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</si>
  <si>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</si>
  <si>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</si>
  <si>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</si>
  <si>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</si>
  <si>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</si>
  <si>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</si>
  <si>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</si>
  <si>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</si>
  <si>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</si>
  <si>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</si>
  <si>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</si>
  <si>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</si>
  <si>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</si>
  <si>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</si>
  <si>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</si>
  <si>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</si>
  <si>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</si>
  <si>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</si>
  <si>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</si>
  <si>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</si>
  <si>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</si>
  <si>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</si>
  <si>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</si>
  <si>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</si>
  <si>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</si>
  <si>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</si>
  <si>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</si>
  <si>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</si>
  <si>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</si>
  <si>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</si>
  <si>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</si>
  <si>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</si>
  <si>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</si>
  <si>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</si>
  <si>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</si>
  <si>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</si>
  <si>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</si>
  <si>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</si>
  <si>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</si>
  <si>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</si>
  <si>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</si>
  <si>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</si>
  <si>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</si>
  <si>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</si>
  <si>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</si>
  <si>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</si>
  <si>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</si>
  <si>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</si>
  <si>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</si>
  <si>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</si>
  <si>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</si>
  <si>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</si>
  <si>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</si>
  <si>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</si>
  <si>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</si>
  <si>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</si>
  <si>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</si>
  <si>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</si>
  <si>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</si>
  <si>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</si>
  <si>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</si>
  <si>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</si>
  <si>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</si>
  <si>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</si>
  <si>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</si>
  <si>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</si>
  <si>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</si>
  <si>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</si>
  <si>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</si>
  <si>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</si>
  <si>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</si>
  <si>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</si>
  <si>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</si>
  <si>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</si>
  <si>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</si>
  <si>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</si>
  <si>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</si>
  <si>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</si>
  <si>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</si>
  <si>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</si>
  <si>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</si>
  <si>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</si>
  <si>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</si>
  <si>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</si>
  <si>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</si>
  <si>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</si>
  <si>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</si>
  <si>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</si>
  <si>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</si>
  <si>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</si>
  <si>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</si>
  <si>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</si>
  <si>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</si>
  <si>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</si>
  <si>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</si>
  <si>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</si>
  <si>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</si>
  <si>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</si>
  <si>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</si>
  <si>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</si>
  <si>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</si>
  <si>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</si>
  <si>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</si>
  <si>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</si>
  <si>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</si>
  <si>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</si>
  <si>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</si>
  <si>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</si>
  <si>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</si>
  <si>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</si>
  <si>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</si>
  <si>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</si>
  <si>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</si>
  <si>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</si>
  <si>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</si>
  <si>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</si>
  <si>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</si>
  <si>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</si>
  <si>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</si>
  <si>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</si>
  <si>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</si>
  <si>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</si>
  <si>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</si>
  <si>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</si>
  <si>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</si>
  <si>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</si>
  <si>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</si>
  <si>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</si>
  <si>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</si>
  <si>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</si>
  <si>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</si>
  <si>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</si>
  <si>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</si>
  <si>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</si>
  <si>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</si>
  <si>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</si>
  <si>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</si>
  <si>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</si>
  <si>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</si>
  <si>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</si>
  <si>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</si>
  <si>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</si>
  <si>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</si>
  <si>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</si>
  <si>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</si>
  <si>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</si>
  <si>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</si>
  <si>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</si>
  <si>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</si>
  <si>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</si>
  <si>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</si>
  <si>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</si>
  <si>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</si>
  <si>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</si>
  <si>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</si>
  <si>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</si>
  <si>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</si>
  <si>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</si>
  <si>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</si>
  <si>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</si>
  <si>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</si>
  <si>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</si>
  <si>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</si>
  <si>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</si>
  <si>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</si>
  <si>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</si>
  <si>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</si>
  <si>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</si>
  <si>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</si>
  <si>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</si>
  <si>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</si>
  <si>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</si>
  <si>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</si>
  <si>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</si>
  <si>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</si>
  <si>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</si>
  <si>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</si>
  <si>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</si>
  <si>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</si>
  <si>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</si>
  <si>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</si>
  <si>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</si>
  <si>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</si>
  <si>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</si>
  <si>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</si>
  <si>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</si>
  <si>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</si>
  <si>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</si>
  <si>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</si>
  <si>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</si>
  <si>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</si>
  <si>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</si>
  <si>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</si>
  <si>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</si>
  <si>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</si>
  <si>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</si>
  <si>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</si>
  <si>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</si>
  <si>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</si>
  <si>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</si>
  <si>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</si>
  <si>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</si>
  <si>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</si>
  <si>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</si>
  <si>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</si>
  <si>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</si>
  <si>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</si>
  <si>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</si>
  <si>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</si>
  <si>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</si>
  <si>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</si>
  <si>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</si>
  <si>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</si>
  <si>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</si>
  <si>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</si>
  <si>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</si>
  <si>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</si>
  <si>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</si>
  <si>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</si>
  <si>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</si>
  <si>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</si>
  <si>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</si>
  <si>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</si>
  <si>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</si>
  <si>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</si>
  <si>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</si>
  <si>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</si>
  <si>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</si>
  <si>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</si>
  <si>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</si>
  <si>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</si>
  <si>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</si>
  <si>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</si>
  <si>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</si>
  <si>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</si>
  <si>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</si>
  <si>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</si>
  <si>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</si>
  <si>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</si>
  <si>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</si>
  <si>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</si>
  <si>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</si>
  <si>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</si>
  <si>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</si>
  <si>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</si>
  <si>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</si>
  <si>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</si>
  <si>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</si>
  <si>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</si>
  <si>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</si>
  <si>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</si>
  <si>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</si>
  <si>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</si>
  <si>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</si>
  <si>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</si>
  <si>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</si>
  <si>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</si>
  <si>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</si>
  <si>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</si>
  <si>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</si>
  <si>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</si>
  <si>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</si>
  <si>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</si>
  <si>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</si>
  <si>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</si>
  <si>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</si>
  <si>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</si>
  <si>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</si>
  <si>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</si>
  <si>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</si>
  <si>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</si>
  <si>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</si>
  <si>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</si>
  <si>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</si>
  <si>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</si>
  <si>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</si>
  <si>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</si>
  <si>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</si>
  <si>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</si>
  <si>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</si>
  <si>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</si>
  <si>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</si>
  <si>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</si>
  <si>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</si>
  <si>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</si>
  <si>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</si>
  <si>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</si>
  <si>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</si>
  <si>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</si>
  <si>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</si>
  <si>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</si>
  <si>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</si>
  <si>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</si>
  <si>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</si>
  <si>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</si>
  <si>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</si>
  <si>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</si>
  <si>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</si>
  <si>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</si>
  <si>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</si>
  <si>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</si>
  <si>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</si>
  <si>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</si>
  <si>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</si>
  <si>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</si>
  <si>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</si>
  <si>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</si>
  <si>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</si>
  <si>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</si>
  <si>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</si>
  <si>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</si>
  <si>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</si>
  <si>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</si>
  <si>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</si>
  <si>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</si>
  <si>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</si>
  <si>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</si>
  <si>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</si>
  <si>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</si>
  <si>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</si>
  <si>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</si>
  <si>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</si>
  <si>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</si>
  <si>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</si>
  <si>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</si>
  <si>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</si>
  <si>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</si>
  <si>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</si>
  <si>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</si>
  <si>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</si>
  <si>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</si>
  <si>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</si>
  <si>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</si>
  <si>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</si>
  <si>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</si>
  <si>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</si>
  <si>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</si>
  <si>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</si>
  <si>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</si>
  <si>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</si>
  <si>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</si>
  <si>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</si>
  <si>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</si>
  <si>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</si>
  <si>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</si>
  <si>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</si>
  <si>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</si>
  <si>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</si>
  <si>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</si>
  <si>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</si>
  <si>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</si>
  <si>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</si>
  <si>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</si>
  <si>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</si>
  <si>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</si>
  <si>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</si>
  <si>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</si>
  <si>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</si>
  <si>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</si>
  <si>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</si>
  <si>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</si>
  <si>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</si>
  <si>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</si>
  <si>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</si>
  <si>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</si>
  <si>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</si>
  <si>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</si>
  <si>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</si>
  <si>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</si>
  <si>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</si>
  <si>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</si>
  <si>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</si>
  <si>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</si>
  <si>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</si>
  <si>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</si>
  <si>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</si>
  <si>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</si>
  <si>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</si>
  <si>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</si>
  <si>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</si>
  <si>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</si>
  <si>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</si>
  <si>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</si>
  <si>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</si>
  <si>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</si>
  <si>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</si>
  <si>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</si>
  <si>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</si>
  <si>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</si>
  <si>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</si>
  <si>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</si>
  <si>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</si>
  <si>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</si>
  <si>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</si>
  <si>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</si>
  <si>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</si>
  <si>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</si>
  <si>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</si>
  <si>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</si>
  <si>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</si>
  <si>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</si>
  <si>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</si>
  <si>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</si>
  <si>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</si>
  <si>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</si>
  <si>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</si>
  <si>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</si>
  <si>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</si>
  <si>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</si>
  <si>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</si>
  <si>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</si>
  <si>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</si>
  <si>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</si>
  <si>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</si>
  <si>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</si>
  <si>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</si>
  <si>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</si>
  <si>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</si>
  <si>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</si>
  <si>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</si>
  <si>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</si>
  <si>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</si>
  <si>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</si>
  <si>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</si>
  <si>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</si>
  <si>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</si>
  <si>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</si>
  <si>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</si>
  <si>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</si>
  <si>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</si>
  <si>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</si>
  <si>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</si>
  <si>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</si>
  <si>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</si>
  <si>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</si>
  <si>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</si>
  <si>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</si>
  <si>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</si>
  <si>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</si>
  <si>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</si>
  <si>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</si>
  <si>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</si>
  <si>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</si>
  <si>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</si>
  <si>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</si>
  <si>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</si>
  <si>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</si>
  <si>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</si>
  <si>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</si>
  <si>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</si>
  <si>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</si>
  <si>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</si>
  <si>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</si>
  <si>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</si>
  <si>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</si>
  <si>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</si>
  <si>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</si>
  <si>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</si>
  <si>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</si>
  <si>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</si>
  <si>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</si>
  <si>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</si>
  <si>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</si>
  <si>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</si>
  <si>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</si>
  <si>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</si>
  <si>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</si>
  <si>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</si>
  <si>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</si>
  <si>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</si>
  <si>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</si>
  <si>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</si>
  <si>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</si>
  <si>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</si>
  <si>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</si>
  <si>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</si>
  <si>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</si>
  <si>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</si>
  <si>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</si>
  <si>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</si>
  <si>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</si>
  <si>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</si>
  <si>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</si>
  <si>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</si>
  <si>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</si>
  <si>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</si>
  <si>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</si>
  <si>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</si>
  <si>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</si>
  <si>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</si>
  <si>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</si>
  <si>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</si>
  <si>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</si>
  <si>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</si>
  <si>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</si>
  <si>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</si>
  <si>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</si>
  <si>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</si>
  <si>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</si>
  <si>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</si>
  <si>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</si>
  <si>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</si>
  <si>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</si>
  <si>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</si>
  <si>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</si>
  <si>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</si>
  <si>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</si>
  <si>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</si>
  <si>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</si>
  <si>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</si>
  <si>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</si>
  <si>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</si>
  <si>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</si>
  <si>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</si>
  <si>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</si>
  <si>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</si>
  <si>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</si>
  <si>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</si>
  <si>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</si>
  <si>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</si>
  <si>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</si>
  <si>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</si>
  <si>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</si>
  <si>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</si>
  <si>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</si>
  <si>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</si>
  <si>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</si>
  <si>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</si>
  <si>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</si>
  <si>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</si>
  <si>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</si>
  <si>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</si>
  <si>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</si>
  <si>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</si>
  <si>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</si>
  <si>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</si>
  <si>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</si>
  <si>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</si>
  <si>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</si>
  <si>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</si>
  <si>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</si>
  <si>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</si>
  <si>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</si>
  <si>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</si>
  <si>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</si>
  <si>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</si>
  <si>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</si>
  <si>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</si>
  <si>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</si>
  <si>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</si>
  <si>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</si>
  <si>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</si>
  <si>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</si>
  <si>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</si>
  <si>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</si>
  <si>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</si>
  <si>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</si>
  <si>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</si>
  <si>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</si>
  <si>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</si>
  <si>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</si>
  <si>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</si>
  <si>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</si>
  <si>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</si>
  <si>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</si>
  <si>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</si>
  <si>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</si>
  <si>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</si>
  <si>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</si>
  <si>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</si>
  <si>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</si>
  <si>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</si>
  <si>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</si>
  <si>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</si>
  <si>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</si>
  <si>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</si>
  <si>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</si>
  <si>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</si>
  <si>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</si>
  <si>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</si>
  <si>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</si>
  <si>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</si>
  <si>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</si>
  <si>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</si>
  <si>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</si>
  <si>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</si>
  <si>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</si>
  <si>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</si>
  <si>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</si>
  <si>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</si>
  <si>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</si>
  <si>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</si>
  <si>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</si>
  <si>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</si>
  <si>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</si>
  <si>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</si>
  <si>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</si>
  <si>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</si>
  <si>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</si>
  <si>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</si>
  <si>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</si>
  <si>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</si>
  <si>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</si>
  <si>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</si>
  <si>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</si>
  <si>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</si>
  <si>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</si>
  <si>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</si>
  <si>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</si>
  <si>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</si>
  <si>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</si>
  <si>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</si>
  <si>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</si>
  <si>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</si>
  <si>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</si>
  <si>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</si>
  <si>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</si>
  <si>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</si>
  <si>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</si>
  <si>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</si>
  <si>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</si>
  <si>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</si>
  <si>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</si>
  <si>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</si>
  <si>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</si>
  <si>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</si>
  <si>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</si>
  <si>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</si>
  <si>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</si>
  <si>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</si>
  <si>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</si>
  <si>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</si>
  <si>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</si>
  <si>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</si>
  <si>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</si>
  <si>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</si>
  <si>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</si>
  <si>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</si>
  <si>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</si>
  <si>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</si>
  <si>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</si>
  <si>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</si>
  <si>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</si>
  <si>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</si>
  <si>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</si>
  <si>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</si>
  <si>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</si>
  <si>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</si>
  <si>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</si>
  <si>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</si>
  <si>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</si>
  <si>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</si>
  <si>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</si>
  <si>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</si>
  <si>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</si>
  <si>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</si>
  <si>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</si>
  <si>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</si>
  <si>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</si>
  <si>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</si>
  <si>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</si>
  <si>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</si>
  <si>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</si>
  <si>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</si>
  <si>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</si>
  <si>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</si>
  <si>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</si>
  <si>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</si>
  <si>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</si>
  <si>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</si>
  <si>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</si>
  <si>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</si>
  <si>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</si>
  <si>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</si>
  <si>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</si>
  <si>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</si>
  <si>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</si>
  <si>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</si>
  <si>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</si>
  <si>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</si>
  <si>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</si>
  <si>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</si>
  <si>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</si>
  <si>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</si>
  <si>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</si>
  <si>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</si>
  <si>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</si>
  <si>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</si>
  <si>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</si>
  <si>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</si>
  <si>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</si>
  <si>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</si>
  <si>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</si>
  <si>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</si>
  <si>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</si>
  <si>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</si>
  <si>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</si>
  <si>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</si>
  <si>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</si>
  <si>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</si>
  <si>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</si>
  <si>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</si>
  <si>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</si>
  <si>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</si>
  <si>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</si>
  <si>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</si>
  <si>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</si>
  <si>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</si>
  <si>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</si>
  <si>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</si>
  <si>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</si>
  <si>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</si>
  <si>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</si>
  <si>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</si>
  <si>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</si>
  <si>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</si>
  <si>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</si>
  <si>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</si>
  <si>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</si>
  <si>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</si>
  <si>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</si>
  <si>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</si>
  <si>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</si>
  <si>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</si>
  <si>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</si>
  <si>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</si>
  <si>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</si>
  <si>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</si>
  <si>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</si>
  <si>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</si>
  <si>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</si>
  <si>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</si>
  <si>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</si>
  <si>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</si>
  <si>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</si>
  <si>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</si>
  <si>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</si>
  <si>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</si>
  <si>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</si>
  <si>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</si>
  <si>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</si>
  <si>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</si>
  <si>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</si>
  <si>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</si>
  <si>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</si>
  <si>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</si>
  <si>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</si>
  <si>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</si>
  <si>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</si>
  <si>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</si>
  <si>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</si>
  <si>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</si>
  <si>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</si>
  <si>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</si>
  <si>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</si>
  <si>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</si>
  <si>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</si>
  <si>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</si>
  <si>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</si>
  <si>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</si>
  <si>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</si>
  <si>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</si>
  <si>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</si>
  <si>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</si>
  <si>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</si>
  <si>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</si>
  <si>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</si>
  <si>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</si>
  <si>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</si>
  <si>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</si>
  <si>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</si>
  <si>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</si>
  <si>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</si>
  <si>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</si>
  <si>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</si>
  <si>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</si>
  <si>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</si>
  <si>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</si>
  <si>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</si>
  <si>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</si>
  <si>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</si>
  <si>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</si>
  <si>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</si>
  <si>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</si>
  <si>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</si>
  <si>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</si>
  <si>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</si>
  <si>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</si>
  <si>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</si>
  <si>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</si>
  <si>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</si>
  <si>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</si>
  <si>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</si>
  <si>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</si>
  <si>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</si>
  <si>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</si>
  <si>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</si>
  <si>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</si>
  <si>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</si>
  <si>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</si>
  <si>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</si>
  <si>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</si>
  <si>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</si>
  <si>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</si>
  <si>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</si>
  <si>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</si>
  <si>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</si>
  <si>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</si>
  <si>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</si>
  <si>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</si>
  <si>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</si>
  <si>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</si>
  <si>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</si>
  <si>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</si>
  <si>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</si>
  <si>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</si>
  <si>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</si>
  <si>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</si>
  <si>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</si>
  <si>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</si>
  <si>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</si>
  <si>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</si>
  <si>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</si>
  <si>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</si>
  <si>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</si>
  <si>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</si>
  <si>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</si>
  <si>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</si>
  <si>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</si>
  <si>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</si>
  <si>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</si>
  <si>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</si>
  <si>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</si>
  <si>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</si>
  <si>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</si>
  <si>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</si>
  <si>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</si>
  <si>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</si>
  <si>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</si>
  <si>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</si>
  <si>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</si>
  <si>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</si>
  <si>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</si>
  <si>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</si>
  <si>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</si>
  <si>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</si>
  <si>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</si>
  <si>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</si>
  <si>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</si>
  <si>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</si>
  <si>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</si>
  <si>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</si>
  <si>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</si>
  <si>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</si>
  <si>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</si>
  <si>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</si>
  <si>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</si>
  <si>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</si>
  <si>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</si>
  <si>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</si>
  <si>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</si>
  <si>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</si>
  <si>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</si>
  <si>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</si>
  <si>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</si>
  <si>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</si>
  <si>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</si>
  <si>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</si>
  <si>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</si>
  <si>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</si>
  <si>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</si>
  <si>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</si>
  <si>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</si>
  <si>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</si>
  <si>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</si>
  <si>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</si>
  <si>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</si>
  <si>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</si>
  <si>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</si>
  <si>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</si>
  <si>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</si>
  <si>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</si>
  <si>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</si>
  <si>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</si>
  <si>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</si>
  <si>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</si>
  <si>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</si>
  <si>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</si>
  <si>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</si>
  <si>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</si>
  <si>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</si>
  <si>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</si>
  <si>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</si>
  <si>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</si>
  <si>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</si>
  <si>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</si>
  <si>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</si>
  <si>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</si>
  <si>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</si>
  <si>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</si>
  <si>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</si>
  <si>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</si>
  <si>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</si>
  <si>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</si>
  <si>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</si>
  <si>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</si>
  <si>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</si>
  <si>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</si>
  <si>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</si>
  <si>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</si>
  <si>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</si>
  <si>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</si>
  <si>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</si>
  <si>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</si>
  <si>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</si>
  <si>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</si>
  <si>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</si>
  <si>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</si>
  <si>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</si>
  <si>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</si>
  <si>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</si>
  <si>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</si>
  <si>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</si>
  <si>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</si>
  <si>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</si>
  <si>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</si>
  <si>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</si>
  <si>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</si>
  <si>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</si>
  <si>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</si>
  <si>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</si>
  <si>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</si>
  <si>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</si>
  <si>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</si>
  <si>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</si>
  <si>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</si>
  <si>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</si>
  <si>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</si>
  <si>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</si>
  <si>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</si>
  <si>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</si>
  <si>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</si>
  <si>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</si>
  <si>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</si>
  <si>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</si>
  <si>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</si>
  <si>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</si>
  <si>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</si>
  <si>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</si>
  <si>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</si>
  <si>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</si>
  <si>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</si>
  <si>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</si>
  <si>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</si>
  <si>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</si>
  <si>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</si>
  <si>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</si>
  <si>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</si>
  <si>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</si>
  <si>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</si>
  <si>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</si>
  <si>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</si>
  <si>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</si>
  <si>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</si>
  <si>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</si>
  <si>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</si>
  <si>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</si>
  <si>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</si>
  <si>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</si>
  <si>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</si>
  <si>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</si>
  <si>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</si>
  <si>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</si>
  <si>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</si>
  <si>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</si>
  <si>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</si>
  <si>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</si>
  <si>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</si>
  <si>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</si>
  <si>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</si>
  <si>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</si>
  <si>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</si>
  <si>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</si>
  <si>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</si>
  <si>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</si>
  <si>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</si>
  <si>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</si>
  <si>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</si>
  <si>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</si>
  <si>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</si>
  <si>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</si>
  <si>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</si>
  <si>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</si>
  <si>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</si>
  <si>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</si>
  <si>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</si>
  <si>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</si>
  <si>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</si>
  <si>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</si>
  <si>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</si>
  <si>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</si>
  <si>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</si>
  <si>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</si>
  <si>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</si>
  <si>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</si>
  <si>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</si>
  <si>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</si>
  <si>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</si>
  <si>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</si>
  <si>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</si>
  <si>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</si>
  <si>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</si>
  <si>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</si>
  <si>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</si>
  <si>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</si>
  <si>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</si>
  <si>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</si>
  <si>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</si>
  <si>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</si>
  <si>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</si>
  <si>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</si>
  <si>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</si>
  <si>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</si>
  <si>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</si>
  <si>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</si>
  <si>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</si>
  <si>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</si>
  <si>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</si>
  <si>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</si>
  <si>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</si>
  <si>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</si>
  <si>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</si>
  <si>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</si>
  <si>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</si>
  <si>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</si>
  <si>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</si>
  <si>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</si>
  <si>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</si>
  <si>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</si>
  <si>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</si>
  <si>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</si>
  <si>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</si>
  <si>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</si>
  <si>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</si>
  <si>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</si>
  <si>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</si>
  <si>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</si>
  <si>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</si>
  <si>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</si>
  <si>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</si>
  <si>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</si>
  <si>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</si>
  <si>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</si>
  <si>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</si>
  <si>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</si>
  <si>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</si>
  <si>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</si>
  <si>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</si>
  <si>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</si>
  <si>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</si>
  <si>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</si>
  <si>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</si>
  <si>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</si>
  <si>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</si>
  <si>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</si>
  <si>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</si>
  <si>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</si>
  <si>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</si>
  <si>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</si>
  <si>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</si>
  <si>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</si>
  <si>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</si>
  <si>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</si>
  <si>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</si>
  <si>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</si>
  <si>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</si>
  <si>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</si>
  <si>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</si>
  <si>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</si>
  <si>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</si>
  <si>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</si>
  <si>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</si>
  <si>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</si>
  <si>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</si>
  <si>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</si>
  <si>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</si>
  <si>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</si>
  <si>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</si>
  <si>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</si>
  <si>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</si>
  <si>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</si>
  <si>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</si>
  <si>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</si>
  <si>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</si>
  <si>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</si>
  <si>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</si>
  <si>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</si>
  <si>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</si>
  <si>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</si>
  <si>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</si>
  <si>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</si>
  <si>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</si>
  <si>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</si>
  <si>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</si>
  <si>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</si>
  <si>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</si>
  <si>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</si>
  <si>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</si>
  <si>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</si>
  <si>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</si>
  <si>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</si>
  <si>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</si>
  <si>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</si>
  <si>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</si>
  <si>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</si>
  <si>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</si>
  <si>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</si>
  <si>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</si>
  <si>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</si>
  <si>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</si>
  <si>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</si>
  <si>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</si>
  <si>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</si>
  <si>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</si>
  <si>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</si>
  <si>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</si>
  <si>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</si>
  <si>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</si>
  <si>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</si>
  <si>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</si>
  <si>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</si>
  <si>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</si>
  <si>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</si>
  <si>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</si>
  <si>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</si>
  <si>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</si>
  <si>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</si>
  <si>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</si>
  <si>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</si>
  <si>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</si>
  <si>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</si>
  <si>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</si>
  <si>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</si>
  <si>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</si>
  <si>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</si>
  <si>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</si>
  <si>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</si>
  <si>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</si>
  <si>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</si>
  <si>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</si>
  <si>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</si>
  <si>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</si>
  <si>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</si>
  <si>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</si>
  <si>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</si>
  <si>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</si>
  <si>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</si>
  <si>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</si>
  <si>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</si>
  <si>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</si>
  <si>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</si>
  <si>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</si>
  <si>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</si>
  <si>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</si>
  <si>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</si>
  <si>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</si>
  <si>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</si>
  <si>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</si>
  <si>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</si>
  <si>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</si>
  <si>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</si>
  <si>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</si>
  <si>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</si>
  <si>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</si>
  <si>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</si>
  <si>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</si>
  <si>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</si>
  <si>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</si>
  <si>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</si>
  <si>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</si>
  <si>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</si>
  <si>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</si>
  <si>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</si>
  <si>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</si>
  <si>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</si>
  <si>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</si>
  <si>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</si>
  <si>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</si>
  <si>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</si>
  <si>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</si>
  <si>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</si>
  <si>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</si>
  <si>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</si>
  <si>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</si>
  <si>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</si>
  <si>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</si>
  <si>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</si>
  <si>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</si>
  <si>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</si>
  <si>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</si>
  <si>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</si>
  <si>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</si>
  <si>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</si>
  <si>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</si>
  <si>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</si>
  <si>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</si>
  <si>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</si>
  <si>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</si>
  <si>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</si>
  <si>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</si>
  <si>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</si>
  <si>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</si>
  <si>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</si>
  <si>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</si>
  <si>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</si>
  <si>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</si>
  <si>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</si>
  <si>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</si>
  <si>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</si>
  <si>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</si>
  <si>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</si>
  <si>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</si>
  <si>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</si>
  <si>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</si>
  <si>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</si>
  <si>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</si>
  <si>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</si>
  <si>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</si>
  <si>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</si>
  <si>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</si>
  <si>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</si>
  <si>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</si>
  <si>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</si>
  <si>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</si>
  <si>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</si>
  <si>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</si>
  <si>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</si>
  <si>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</si>
  <si>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</si>
  <si>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</si>
  <si>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</si>
  <si>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</si>
  <si>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</si>
  <si>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</si>
  <si>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</si>
  <si>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</si>
  <si>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</si>
  <si>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</si>
  <si>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</si>
  <si>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</si>
  <si>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</si>
  <si>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</si>
  <si>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</si>
  <si>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</si>
  <si>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</si>
  <si>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</si>
  <si>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</si>
  <si>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</si>
  <si>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</si>
  <si>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</si>
  <si>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</si>
  <si>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</si>
  <si>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</si>
  <si>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</si>
  <si>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</si>
  <si>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</si>
  <si>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</si>
  <si>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</si>
  <si>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</si>
  <si>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</si>
  <si>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</si>
  <si>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</si>
  <si>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</si>
  <si>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</si>
  <si>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</si>
  <si>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</si>
  <si>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</si>
  <si>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</si>
  <si>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</si>
  <si>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</si>
  <si>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</si>
  <si>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</si>
  <si>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</si>
  <si>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</si>
  <si>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</si>
  <si>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</si>
  <si>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</si>
  <si>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</si>
  <si>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</si>
  <si>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</si>
  <si>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</si>
  <si>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</si>
  <si>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</si>
  <si>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</si>
  <si>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</si>
  <si>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</si>
  <si>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</si>
  <si>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</si>
  <si>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</si>
  <si>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</si>
  <si>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</si>
  <si>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</si>
  <si>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</si>
  <si>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</si>
  <si>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</si>
  <si>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</si>
  <si>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</si>
  <si>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</si>
  <si>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</si>
  <si>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</si>
  <si>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</si>
  <si>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</si>
  <si>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</si>
  <si>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</si>
  <si>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</si>
  <si>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</si>
  <si>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</si>
  <si>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</si>
  <si>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</si>
  <si>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</si>
  <si>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</si>
  <si>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</si>
  <si>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</si>
  <si>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</si>
  <si>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</si>
  <si>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</si>
  <si>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</si>
  <si>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</si>
  <si>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</si>
  <si>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</si>
  <si>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</si>
  <si>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</si>
  <si>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</si>
  <si>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</si>
  <si>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</si>
  <si>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</si>
  <si>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</si>
  <si>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</si>
  <si>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</si>
  <si>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</si>
  <si>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</si>
  <si>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</si>
  <si>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</si>
  <si>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</si>
  <si>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</si>
  <si>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</si>
  <si>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</si>
  <si>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</si>
  <si>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</si>
  <si>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</si>
  <si>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</si>
  <si>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</si>
  <si>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</si>
  <si>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</si>
  <si>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</si>
  <si>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</si>
  <si>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</si>
  <si>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</si>
  <si>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</si>
  <si>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</si>
  <si>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</si>
  <si>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</si>
  <si>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</si>
  <si>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</si>
  <si>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</si>
  <si>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</si>
  <si>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</si>
  <si>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</si>
  <si>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</si>
  <si>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</si>
  <si>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</si>
  <si>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</si>
  <si>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</si>
  <si>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</si>
  <si>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</si>
  <si>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</si>
  <si>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</si>
  <si>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</si>
  <si>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</si>
  <si>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</si>
  <si>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</si>
  <si>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</si>
  <si>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</si>
  <si>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</si>
  <si>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</si>
  <si>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</si>
  <si>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</si>
  <si>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</si>
  <si>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</si>
  <si>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</si>
  <si>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</si>
  <si>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</si>
  <si>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</si>
  <si>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</si>
  <si>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</si>
  <si>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</si>
  <si>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</si>
  <si>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</si>
  <si>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</si>
  <si>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</si>
  <si>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</si>
  <si>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</si>
  <si>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</si>
  <si>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</si>
  <si>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</si>
  <si>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</si>
  <si>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</si>
  <si>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</si>
  <si>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</si>
  <si>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</si>
  <si>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</si>
  <si>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</si>
  <si>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</si>
  <si>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</si>
  <si>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</si>
  <si>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</si>
  <si>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</si>
  <si>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</si>
  <si>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</si>
  <si>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</si>
  <si>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</si>
  <si>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</si>
  <si>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</si>
  <si>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</si>
  <si>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</si>
  <si>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</si>
  <si>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</si>
  <si>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</si>
  <si>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</si>
  <si>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</si>
  <si>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</si>
  <si>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</si>
  <si>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</si>
  <si>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</si>
  <si>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</si>
  <si>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</si>
  <si>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</si>
  <si>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</si>
  <si>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</si>
  <si>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</si>
  <si>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</si>
  <si>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</si>
  <si>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</si>
  <si>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</si>
  <si>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</si>
  <si>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</si>
  <si>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</si>
  <si>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</si>
  <si>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</si>
  <si>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</si>
  <si>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</si>
  <si>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</si>
  <si>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</si>
  <si>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</si>
  <si>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</si>
  <si>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</si>
  <si>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</si>
  <si>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</si>
  <si>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</si>
  <si>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</si>
  <si>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</si>
  <si>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</si>
  <si>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</si>
  <si>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</si>
  <si>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</si>
  <si>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</si>
  <si>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</si>
  <si>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</si>
  <si>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</si>
  <si>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</si>
  <si>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</si>
  <si>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</si>
  <si>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</si>
  <si>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</si>
  <si>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</si>
  <si>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</si>
  <si>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</si>
  <si>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</si>
  <si>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</si>
  <si>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</si>
  <si>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</si>
  <si>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</si>
  <si>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</si>
  <si>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</si>
  <si>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</si>
  <si>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</si>
  <si>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</si>
  <si>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</si>
  <si>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</si>
  <si>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</si>
  <si>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</si>
  <si>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</si>
  <si>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</si>
  <si>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</si>
  <si>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</si>
  <si>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</si>
  <si>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</si>
  <si>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</si>
  <si>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</si>
  <si>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</si>
  <si>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</si>
  <si>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</si>
  <si>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</si>
  <si>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</si>
  <si>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</si>
  <si>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</si>
  <si>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</si>
  <si>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</si>
  <si>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</si>
  <si>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</si>
  <si>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</si>
  <si>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</si>
  <si>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</si>
  <si>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</si>
  <si>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</si>
  <si>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</si>
  <si>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</si>
  <si>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</si>
  <si>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</si>
  <si>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</si>
  <si>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</si>
  <si>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</si>
  <si>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</si>
  <si>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</si>
  <si>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</si>
  <si>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</si>
  <si>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</si>
  <si>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</si>
  <si>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</si>
  <si>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</si>
  <si>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</si>
  <si>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</si>
  <si>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</si>
  <si>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</si>
  <si>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</si>
  <si>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</si>
  <si>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</si>
  <si>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</si>
  <si>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</si>
  <si>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</si>
  <si>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</si>
  <si>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</si>
  <si>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</si>
  <si>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</si>
  <si>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</si>
  <si>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</si>
  <si>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</si>
  <si>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</si>
  <si>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</si>
  <si>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</si>
  <si>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</si>
  <si>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</si>
  <si>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</si>
  <si>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</si>
  <si>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</si>
  <si>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</si>
  <si>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</si>
  <si>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</si>
  <si>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</si>
  <si>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</si>
  <si>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</si>
  <si>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</si>
  <si>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</si>
  <si>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</si>
  <si>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</si>
  <si>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</si>
  <si>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</si>
  <si>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</si>
  <si>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</si>
  <si>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</si>
  <si>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</si>
  <si>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</si>
  <si>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</si>
  <si>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</si>
  <si>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</si>
  <si>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</si>
  <si>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</si>
  <si>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</si>
  <si>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</si>
  <si>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</si>
  <si>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</si>
  <si>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</si>
  <si>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</si>
  <si>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</si>
  <si>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</si>
  <si>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</si>
  <si>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</si>
  <si>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</si>
  <si>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</si>
  <si>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</si>
  <si>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</si>
  <si>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</si>
  <si>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</si>
  <si>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</si>
  <si>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</si>
  <si>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</si>
  <si>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</si>
  <si>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</si>
  <si>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</si>
  <si>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</si>
  <si>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</si>
  <si>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</si>
  <si>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</si>
  <si>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</si>
  <si>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</si>
  <si>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</si>
  <si>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</si>
  <si>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</si>
  <si>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</si>
  <si>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</si>
  <si>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</si>
  <si>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</si>
  <si>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</si>
  <si>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</si>
  <si>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</si>
  <si>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</si>
  <si>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</si>
  <si>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</si>
  <si>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</si>
  <si>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</si>
  <si>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</si>
  <si>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</si>
  <si>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</si>
  <si>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</si>
  <si>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</si>
  <si>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</si>
  <si>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</si>
  <si>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</si>
  <si>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</si>
  <si>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</si>
  <si>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</si>
  <si>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</si>
  <si>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</si>
  <si>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</si>
  <si>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</si>
  <si>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</si>
  <si>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</si>
  <si>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</si>
  <si>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</si>
  <si>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</si>
  <si>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</si>
  <si>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</si>
  <si>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</si>
  <si>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</si>
  <si>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</si>
  <si>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</si>
  <si>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</si>
  <si>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</si>
  <si>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</si>
  <si>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</si>
  <si>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</si>
  <si>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</si>
  <si>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</si>
  <si>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</si>
  <si>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</si>
  <si>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</si>
  <si>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</si>
  <si>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</si>
  <si>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</si>
  <si>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</si>
  <si>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</si>
  <si>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</si>
  <si>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</si>
  <si>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</si>
  <si>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</si>
  <si>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</si>
  <si>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</si>
  <si>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</si>
  <si>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</si>
  <si>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</si>
  <si>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</si>
  <si>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</si>
  <si>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</si>
  <si>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</si>
  <si>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</si>
  <si>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</si>
  <si>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</si>
  <si>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</si>
  <si>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</si>
  <si>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</si>
  <si>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</si>
  <si>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</si>
  <si>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</si>
  <si>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</si>
  <si>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</si>
  <si>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</si>
  <si>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</si>
  <si>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</si>
  <si>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</si>
  <si>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</si>
  <si>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</si>
  <si>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</si>
  <si>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</si>
  <si>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</si>
  <si>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</si>
  <si>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</si>
  <si>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</si>
  <si>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</si>
  <si>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</si>
  <si>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</si>
  <si>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</si>
  <si>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</si>
  <si>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</si>
  <si>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</si>
  <si>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</si>
  <si>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</si>
  <si>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</si>
  <si>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</si>
  <si>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</si>
  <si>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</si>
  <si>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</si>
  <si>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</si>
  <si>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</si>
  <si>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</si>
  <si>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</si>
  <si>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</si>
  <si>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</si>
  <si>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</si>
  <si>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</si>
  <si>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</si>
  <si>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</si>
  <si>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</si>
  <si>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</si>
  <si>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</si>
  <si>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</si>
  <si>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</si>
  <si>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</si>
  <si>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</si>
  <si>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</si>
  <si>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</si>
  <si>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</si>
  <si>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</si>
  <si>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</si>
  <si>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</si>
  <si>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</si>
  <si>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</si>
  <si>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</si>
  <si>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</si>
  <si>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</si>
  <si>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</si>
  <si>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</si>
  <si>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</si>
  <si>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</si>
  <si>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</si>
  <si>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</si>
  <si>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</si>
  <si>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</si>
  <si>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</si>
  <si>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</si>
  <si>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</si>
  <si>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</si>
  <si>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</si>
  <si>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</si>
  <si>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</si>
  <si>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</si>
  <si>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</si>
  <si>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</si>
  <si>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</si>
  <si>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</si>
  <si>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</si>
  <si>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</si>
  <si>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</si>
  <si>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</si>
  <si>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</si>
  <si>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</si>
  <si>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</si>
  <si>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</si>
  <si>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</si>
  <si>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</si>
  <si>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</si>
  <si>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</si>
  <si>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</si>
  <si>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</si>
  <si>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</si>
  <si>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</si>
  <si>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</si>
  <si>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</si>
  <si>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</si>
  <si>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</si>
  <si>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</si>
  <si>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</si>
  <si>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</si>
  <si>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</si>
  <si>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</si>
  <si>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</si>
  <si>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</si>
  <si>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</si>
  <si>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</si>
  <si>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</si>
  <si>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</si>
  <si>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</si>
  <si>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</si>
  <si>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</si>
  <si>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</si>
  <si>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</si>
  <si>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</si>
  <si>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</si>
  <si>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</si>
  <si>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</si>
  <si>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</si>
  <si>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</si>
  <si>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</si>
  <si>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</si>
  <si>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</si>
  <si>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</si>
  <si>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</si>
  <si>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</si>
  <si>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</si>
  <si>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</si>
  <si>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</si>
  <si>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</si>
  <si>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</si>
  <si>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</si>
  <si>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</si>
  <si>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</si>
  <si>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</si>
  <si>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</si>
  <si>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</si>
  <si>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</si>
  <si>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</si>
  <si>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</si>
  <si>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</si>
  <si>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</si>
  <si>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</si>
  <si>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</si>
  <si>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</si>
  <si>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</si>
  <si>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</si>
  <si>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</si>
  <si>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</si>
  <si>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</si>
  <si>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</si>
  <si>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</si>
  <si>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</si>
  <si>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</si>
  <si>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</si>
  <si>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</si>
  <si>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</si>
  <si>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</si>
  <si>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</si>
  <si>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</si>
  <si>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</si>
  <si>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</si>
  <si>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</si>
  <si>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</si>
  <si>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</si>
  <si>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</si>
  <si>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</si>
  <si>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</si>
  <si>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</si>
  <si>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</si>
  <si>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</si>
  <si>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</si>
  <si>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</si>
  <si>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</si>
  <si>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</si>
  <si>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</si>
  <si>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</si>
  <si>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</si>
  <si>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</si>
  <si>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</si>
  <si>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</si>
  <si>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</si>
  <si>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</si>
  <si>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</si>
  <si>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</si>
  <si>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</si>
  <si>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</si>
  <si>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</si>
  <si>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</si>
  <si>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</si>
  <si>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</si>
  <si>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</si>
  <si>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</si>
  <si>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</si>
  <si>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</si>
  <si>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</si>
  <si>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</si>
  <si>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</si>
  <si>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</si>
  <si>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</si>
  <si>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</si>
  <si>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</si>
  <si>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</si>
  <si>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</si>
  <si>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</si>
  <si>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</si>
  <si>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</si>
  <si>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</si>
  <si>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</si>
  <si>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</si>
  <si>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</si>
  <si>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</si>
  <si>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</si>
  <si>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</si>
  <si>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</si>
  <si>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</si>
  <si>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</si>
  <si>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</si>
  <si>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</si>
  <si>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</si>
  <si>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</si>
  <si>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</si>
  <si>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</si>
  <si>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</si>
  <si>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</si>
  <si>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</si>
  <si>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</si>
  <si>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</si>
  <si>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</si>
  <si>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</si>
  <si>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</si>
  <si>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</si>
  <si>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</si>
  <si>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</si>
  <si>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</si>
  <si>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</si>
  <si>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</si>
  <si>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</si>
  <si>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</si>
  <si>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</si>
  <si>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</si>
  <si>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</si>
  <si>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</si>
  <si>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</si>
  <si>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</si>
  <si>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</si>
  <si>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</si>
  <si>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</si>
  <si>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</si>
  <si>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</si>
  <si>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</si>
  <si>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</si>
  <si>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</si>
  <si>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</si>
  <si>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</si>
  <si>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</si>
  <si>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</si>
  <si>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</si>
  <si>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</si>
  <si>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</si>
  <si>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</si>
  <si>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</si>
  <si>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</si>
  <si>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</si>
  <si>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</si>
  <si>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</si>
  <si>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</si>
  <si>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</si>
  <si>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</si>
  <si>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</si>
  <si>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</si>
  <si>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</si>
  <si>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</si>
  <si>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</si>
  <si>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</si>
  <si>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</si>
  <si>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</si>
  <si>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</si>
  <si>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</si>
  <si>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</si>
  <si>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</si>
  <si>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</si>
  <si>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</si>
  <si>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</si>
  <si>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</si>
  <si>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</si>
  <si>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</si>
  <si>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</si>
  <si>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</si>
  <si>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</si>
  <si>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</si>
  <si>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</si>
  <si>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</si>
  <si>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</si>
  <si>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</si>
  <si>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</si>
  <si>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</si>
  <si>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</si>
  <si>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</si>
  <si>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</si>
  <si>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</si>
  <si>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</si>
  <si>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</si>
  <si>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</si>
  <si>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</si>
  <si>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</si>
  <si>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</si>
  <si>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</si>
  <si>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</si>
  <si>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</si>
  <si>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</si>
  <si>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</si>
  <si>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</si>
  <si>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</si>
  <si>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</si>
  <si>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</si>
  <si>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</si>
  <si>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</si>
  <si>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</si>
  <si>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</si>
  <si>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</si>
  <si>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</si>
  <si>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</si>
  <si>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</si>
  <si>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</si>
  <si>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</si>
  <si>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</si>
  <si>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</si>
  <si>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</si>
  <si>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</si>
  <si>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</si>
  <si>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</si>
  <si>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</si>
  <si>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</si>
  <si>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</si>
  <si>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</si>
  <si>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</si>
  <si>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</si>
  <si>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</si>
  <si>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</si>
  <si>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</si>
  <si>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</si>
  <si>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</si>
  <si>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</si>
  <si>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</si>
  <si>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</si>
  <si>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</si>
  <si>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</si>
  <si>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</si>
  <si>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</si>
  <si>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</si>
  <si>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</si>
  <si>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</si>
  <si>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</si>
  <si>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</si>
  <si>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</si>
  <si>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</si>
  <si>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</si>
  <si>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</si>
  <si>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</si>
  <si>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</si>
  <si>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</si>
  <si>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</si>
  <si>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</si>
  <si>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</si>
  <si>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</si>
  <si>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</si>
  <si>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</si>
  <si>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</si>
  <si>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</si>
  <si>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</si>
  <si>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</si>
  <si>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</si>
  <si>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</si>
  <si>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</si>
  <si>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</si>
  <si>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</si>
  <si>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</si>
  <si>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</si>
  <si>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</si>
  <si>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</si>
  <si>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</si>
  <si>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</si>
  <si>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</si>
  <si>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</si>
  <si>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</si>
  <si>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</si>
  <si>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</si>
  <si>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</si>
  <si>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</si>
  <si>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</si>
  <si>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</si>
  <si>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</si>
  <si>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</si>
  <si>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</si>
  <si>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</si>
  <si>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</si>
  <si>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</si>
  <si>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</si>
  <si>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</si>
  <si>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</si>
  <si>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</si>
  <si>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</si>
  <si>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</si>
  <si>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</si>
  <si>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</si>
  <si>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</si>
  <si>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</si>
  <si>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</si>
  <si>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</si>
  <si>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</si>
  <si>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</si>
  <si>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</si>
  <si>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</si>
  <si>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</si>
  <si>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</si>
  <si>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</si>
  <si>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</si>
  <si>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</si>
  <si>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</si>
  <si>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</si>
  <si>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</si>
  <si>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</si>
  <si>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</si>
  <si>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</si>
  <si>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</si>
  <si>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</si>
  <si>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</si>
  <si>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</si>
  <si>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</si>
  <si>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</si>
  <si>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</si>
  <si>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</si>
  <si>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</si>
  <si>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</si>
  <si>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</si>
  <si>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</si>
  <si>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</si>
  <si>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</si>
  <si>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</si>
  <si>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</si>
  <si>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</si>
  <si>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</si>
  <si>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</si>
  <si>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</si>
  <si>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</si>
  <si>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</si>
  <si>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</si>
  <si>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</si>
  <si>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</si>
  <si>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</si>
  <si>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</si>
  <si>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</si>
  <si>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</si>
  <si>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</si>
  <si>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</si>
  <si>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</si>
  <si>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</si>
  <si>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</si>
  <si>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</si>
  <si>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</si>
  <si>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</si>
  <si>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</si>
  <si>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</si>
  <si>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</si>
  <si>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</si>
  <si>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</si>
  <si>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</si>
  <si>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</si>
  <si>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</si>
  <si>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</si>
  <si>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</si>
  <si>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</si>
  <si>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</si>
  <si>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</si>
  <si>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</si>
  <si>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</si>
  <si>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</si>
  <si>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</si>
  <si>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</si>
  <si>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</si>
  <si>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</si>
  <si>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</si>
  <si>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</si>
  <si>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</si>
  <si>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</si>
  <si>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</si>
  <si>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</si>
  <si>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</si>
  <si>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</si>
  <si>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</si>
  <si>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</si>
  <si>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</si>
  <si>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</si>
  <si>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</si>
  <si>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</si>
  <si>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</si>
  <si>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</si>
  <si>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</si>
  <si>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</si>
  <si>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</si>
  <si>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</si>
  <si>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</si>
  <si>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</si>
  <si>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</si>
  <si>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</si>
  <si>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</si>
  <si>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</si>
  <si>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</si>
  <si>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</si>
  <si>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</si>
  <si>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</si>
  <si>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</si>
  <si>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</si>
  <si>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</si>
  <si>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</si>
  <si>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</si>
  <si>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</si>
  <si>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</si>
  <si>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</si>
  <si>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</si>
  <si>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</si>
  <si>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</si>
  <si>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</si>
  <si>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</si>
  <si>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</si>
  <si>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</si>
  <si>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</si>
  <si>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</si>
  <si>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</si>
  <si>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</si>
  <si>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</si>
  <si>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</si>
  <si>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</si>
  <si>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</si>
  <si>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</si>
  <si>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</si>
  <si>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</si>
  <si>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</si>
  <si>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</si>
  <si>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</si>
  <si>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</si>
  <si>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</si>
  <si>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</si>
  <si>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</si>
  <si>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</si>
  <si>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</si>
  <si>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</si>
  <si>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</si>
  <si>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</si>
  <si>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</si>
  <si>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</si>
  <si>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</si>
  <si>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</si>
  <si>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</si>
  <si>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</si>
  <si>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</si>
  <si>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</si>
  <si>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</si>
  <si>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</si>
  <si>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</si>
  <si>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</si>
  <si>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</si>
  <si>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</si>
  <si>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</si>
  <si>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</si>
  <si>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</si>
  <si>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</si>
  <si>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</si>
  <si>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</si>
  <si>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</si>
  <si>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</si>
  <si>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</si>
  <si>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</si>
  <si>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</si>
  <si>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</si>
  <si>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</si>
  <si>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</si>
  <si>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</si>
  <si>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</si>
  <si>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</si>
  <si>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</si>
  <si>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</si>
  <si>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</si>
  <si>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</si>
  <si>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</si>
  <si>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</si>
  <si>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</si>
  <si>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</si>
  <si>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</si>
  <si>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</si>
  <si>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</si>
  <si>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</si>
  <si>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</si>
  <si>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</si>
  <si>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</si>
  <si>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</si>
  <si>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</si>
  <si>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</si>
  <si>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</si>
  <si>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</si>
  <si>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</si>
  <si>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</si>
  <si>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</si>
  <si>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</si>
  <si>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</si>
  <si>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</si>
  <si>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</si>
  <si>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</si>
  <si>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</si>
  <si>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</si>
  <si>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</si>
  <si>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</si>
  <si>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</si>
  <si>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</si>
  <si>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</si>
  <si>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</si>
  <si>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</si>
  <si>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</si>
  <si>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</si>
  <si>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</si>
  <si>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</si>
  <si>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</si>
  <si>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</si>
  <si>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</si>
  <si>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</si>
  <si>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</si>
  <si>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</si>
  <si>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</si>
  <si>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</si>
  <si>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</si>
  <si>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</si>
  <si>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</si>
  <si>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</si>
  <si>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</si>
  <si>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</si>
  <si>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</si>
  <si>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</si>
  <si>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</si>
  <si>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</si>
  <si>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</si>
  <si>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</si>
  <si>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</si>
  <si>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</si>
  <si>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</si>
  <si>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</si>
  <si>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</si>
  <si>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</si>
  <si>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</si>
  <si>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</si>
  <si>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</si>
  <si>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</si>
  <si>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</si>
  <si>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</si>
  <si>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</si>
  <si>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</si>
  <si>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</si>
  <si>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</si>
  <si>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</si>
  <si>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</si>
  <si>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</si>
  <si>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</si>
  <si>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</si>
  <si>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</si>
  <si>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</si>
  <si>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</si>
  <si>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</si>
  <si>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</si>
  <si>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</si>
  <si>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</si>
  <si>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</si>
  <si>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</si>
  <si>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</si>
  <si>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</si>
  <si>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</si>
  <si>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</si>
  <si>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</si>
  <si>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</si>
  <si>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</si>
  <si>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</si>
  <si>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</si>
  <si>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</si>
  <si>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</si>
  <si>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</si>
  <si>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</si>
  <si>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</si>
  <si>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</si>
  <si>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</si>
  <si>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</si>
  <si>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</si>
  <si>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</si>
  <si>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</si>
  <si>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</si>
  <si>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</si>
  <si>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</si>
  <si>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</si>
  <si>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</si>
  <si>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</si>
  <si>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</si>
  <si>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</si>
  <si>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</si>
  <si>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</si>
  <si>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</si>
  <si>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</si>
  <si>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</si>
  <si>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</si>
  <si>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</si>
  <si>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</si>
  <si>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</si>
  <si>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</si>
  <si>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</si>
  <si>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</si>
  <si>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</si>
  <si>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</si>
  <si>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</si>
  <si>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</si>
  <si>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</si>
  <si>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</si>
  <si>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</si>
  <si>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</si>
  <si>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</si>
  <si>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</si>
  <si>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</si>
  <si>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</si>
  <si>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</si>
  <si>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</si>
  <si>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</si>
  <si>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</si>
  <si>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</si>
  <si>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</si>
  <si>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</si>
  <si>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</si>
  <si>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</si>
  <si>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</si>
  <si>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</si>
  <si>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</si>
  <si>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</si>
  <si>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</si>
  <si>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</si>
  <si>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</si>
  <si>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</si>
  <si>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</si>
  <si>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</si>
  <si>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</si>
  <si>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</si>
  <si>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</si>
  <si>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</si>
  <si>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</si>
  <si>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</si>
  <si>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</si>
  <si>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</si>
  <si>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</si>
  <si>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</si>
  <si>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</si>
  <si>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</si>
  <si>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</si>
  <si>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</si>
  <si>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</si>
  <si>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</si>
  <si>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</si>
  <si>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</si>
  <si>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</si>
  <si>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</si>
  <si>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</si>
  <si>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</si>
  <si>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</si>
  <si>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</si>
  <si>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</si>
  <si>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</si>
  <si>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</si>
  <si>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</si>
  <si>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</si>
  <si>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</si>
  <si>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</si>
  <si>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</si>
  <si>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</si>
  <si>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</si>
  <si>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</si>
  <si>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</si>
  <si>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</si>
  <si>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</si>
  <si>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</si>
  <si>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</si>
  <si>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</si>
  <si>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</si>
  <si>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</si>
  <si>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</si>
  <si>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</si>
  <si>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</si>
  <si>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</si>
  <si>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</si>
  <si>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</si>
  <si>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</si>
  <si>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</si>
  <si>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</si>
  <si>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</si>
  <si>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</si>
  <si>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</si>
  <si>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</si>
  <si>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</si>
  <si>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</si>
  <si>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</si>
  <si>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</si>
  <si>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</si>
  <si>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</si>
  <si>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</si>
  <si>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</si>
  <si>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</si>
  <si>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</si>
  <si>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</si>
  <si>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</si>
  <si>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</si>
  <si>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</si>
  <si>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</si>
  <si>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</si>
  <si>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</si>
  <si>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</si>
  <si>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</si>
  <si>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</si>
  <si>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</si>
  <si>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</si>
  <si>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</si>
  <si>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</si>
  <si>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</si>
  <si>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</si>
  <si>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</si>
  <si>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</si>
  <si>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</si>
  <si>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</si>
  <si>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</si>
  <si>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</si>
  <si>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</si>
  <si>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</si>
  <si>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</si>
  <si>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</si>
  <si>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</si>
  <si>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</si>
  <si>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</si>
  <si>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</si>
  <si>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</si>
  <si>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</si>
  <si>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</si>
  <si>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</si>
  <si>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</si>
  <si>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</si>
  <si>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</si>
  <si>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</si>
  <si>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</si>
  <si>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</si>
  <si>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</si>
  <si>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</si>
  <si>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</si>
  <si>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</si>
  <si>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</si>
  <si>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</si>
  <si>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</si>
  <si>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</si>
  <si>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</si>
  <si>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</si>
  <si>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</si>
  <si>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</si>
  <si>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</si>
  <si>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</si>
  <si>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</si>
  <si>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</si>
  <si>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</si>
  <si>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</si>
  <si>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</si>
  <si>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</si>
  <si>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</si>
  <si>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</si>
  <si>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</si>
  <si>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</si>
  <si>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</si>
  <si>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</si>
  <si>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</si>
  <si>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</si>
  <si>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</si>
  <si>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</si>
  <si>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</si>
  <si>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</si>
  <si>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</si>
  <si>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</si>
  <si>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</si>
  <si>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</si>
  <si>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</si>
  <si>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</si>
  <si>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</si>
  <si>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</si>
  <si>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</si>
  <si>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</si>
  <si>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</si>
  <si>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</si>
  <si>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</si>
  <si>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</si>
  <si>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</si>
  <si>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</si>
  <si>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</si>
  <si>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</si>
  <si>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</si>
  <si>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</si>
  <si>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</si>
  <si>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</si>
  <si>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</si>
  <si>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</si>
  <si>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</si>
  <si>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</si>
  <si>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</si>
  <si>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</si>
  <si>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</si>
  <si>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</si>
  <si>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</si>
  <si>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</si>
  <si>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</si>
  <si>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</si>
  <si>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</si>
  <si>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</si>
  <si>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</si>
  <si>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</si>
  <si>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</si>
  <si>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</si>
  <si>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</si>
  <si>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</si>
  <si>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</si>
  <si>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</si>
  <si>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</si>
  <si>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</si>
  <si>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</si>
  <si>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</si>
  <si>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</si>
  <si>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</si>
  <si>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</si>
  <si>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</si>
  <si>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</si>
  <si>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</si>
  <si>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</si>
  <si>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</si>
  <si>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</si>
  <si>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</si>
  <si>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</si>
  <si>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</si>
  <si>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</si>
  <si>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</si>
  <si>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</si>
  <si>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</si>
  <si>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</si>
  <si>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</si>
  <si>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</si>
  <si>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</si>
  <si>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</si>
  <si>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</si>
  <si>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</si>
  <si>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</si>
  <si>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</si>
  <si>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</si>
  <si>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</si>
  <si>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</si>
  <si>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</si>
  <si>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</si>
  <si>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</si>
  <si>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</si>
  <si>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</si>
  <si>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</si>
  <si>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</si>
  <si>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</si>
  <si>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</si>
  <si>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</si>
  <si>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</si>
  <si>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</si>
  <si>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</si>
  <si>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</si>
  <si>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</si>
  <si>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</si>
  <si>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</si>
  <si>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</si>
  <si>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</si>
  <si>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</si>
  <si>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</si>
  <si>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</si>
  <si>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</si>
  <si>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</si>
  <si>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</si>
  <si>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</si>
  <si>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</si>
  <si>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</si>
  <si>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</si>
  <si>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</si>
  <si>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</si>
  <si>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</si>
  <si>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</si>
  <si>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</si>
  <si>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</si>
  <si>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</si>
  <si>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</si>
  <si>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</si>
  <si>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</si>
  <si>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</si>
  <si>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</si>
  <si>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</si>
  <si>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</si>
  <si>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</si>
  <si>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</si>
  <si>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</si>
  <si>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</si>
  <si>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</si>
  <si>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</si>
  <si>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</si>
  <si>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</si>
  <si>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</si>
  <si>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</si>
  <si>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</si>
  <si>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</si>
  <si>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</si>
  <si>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</si>
  <si>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</si>
  <si>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</si>
  <si>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</si>
  <si>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</si>
  <si>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</si>
  <si>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</si>
  <si>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</si>
  <si>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</si>
  <si>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</si>
  <si>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</si>
  <si>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</si>
  <si>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</si>
  <si>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</si>
  <si>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</si>
  <si>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</si>
  <si>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</si>
  <si>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</si>
  <si>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</si>
  <si>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</si>
  <si>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</si>
  <si>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</si>
  <si>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</si>
  <si>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</si>
  <si>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</si>
  <si>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</si>
  <si>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</si>
  <si>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</si>
  <si>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</si>
  <si>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</si>
  <si>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</si>
  <si>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</si>
  <si>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</si>
  <si>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</si>
  <si>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</si>
  <si>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</si>
  <si>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</si>
  <si>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</si>
  <si>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</si>
  <si>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</si>
  <si>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</si>
  <si>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</si>
  <si>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</si>
  <si>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</si>
  <si>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</si>
  <si>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</si>
  <si>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</si>
  <si>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</si>
  <si>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</si>
  <si>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</si>
  <si>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</si>
  <si>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</si>
  <si>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</si>
  <si>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</si>
  <si>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</si>
  <si>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</si>
  <si>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</si>
  <si>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</si>
  <si>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</si>
  <si>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</si>
  <si>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</si>
  <si>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</si>
  <si>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</si>
  <si>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</si>
  <si>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</si>
  <si>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</si>
  <si>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</si>
  <si>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</si>
  <si>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</si>
  <si>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</si>
  <si>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</si>
  <si>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</si>
  <si>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</si>
  <si>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</si>
  <si>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</si>
  <si>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</si>
  <si>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</si>
  <si>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</si>
  <si>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</si>
  <si>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</si>
  <si>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</si>
  <si>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</si>
  <si>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</si>
  <si>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</si>
  <si>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</si>
  <si>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</si>
  <si>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</si>
  <si>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</si>
  <si>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</si>
  <si>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</si>
  <si>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</si>
  <si>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</si>
  <si>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</si>
  <si>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</si>
  <si>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</si>
  <si>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</si>
  <si>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</si>
  <si>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</si>
  <si>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</si>
  <si>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</si>
  <si>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</si>
  <si>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</si>
  <si>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</si>
  <si>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</si>
  <si>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</si>
  <si>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</si>
  <si>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</si>
  <si>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</si>
  <si>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</si>
  <si>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</si>
  <si>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</si>
  <si>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</si>
  <si>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</si>
  <si>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</si>
  <si>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</si>
  <si>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</si>
  <si>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</si>
  <si>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</si>
  <si>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</si>
  <si>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</si>
  <si>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</si>
  <si>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</si>
  <si>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</si>
  <si>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</si>
  <si>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</si>
  <si>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</si>
  <si>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</si>
  <si>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</si>
  <si>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</si>
  <si>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</si>
  <si>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</si>
  <si>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</si>
  <si>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</si>
  <si>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</si>
  <si>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</si>
  <si>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</si>
  <si>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</si>
  <si>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</si>
  <si>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</si>
  <si>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</si>
  <si>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</si>
  <si>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</si>
  <si>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</si>
  <si>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</si>
  <si>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</si>
  <si>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</si>
  <si>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</si>
  <si>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</si>
  <si>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</si>
  <si>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</si>
  <si>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</si>
  <si>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</si>
  <si>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</si>
  <si>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</si>
  <si>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</si>
  <si>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</si>
  <si>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</si>
  <si>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</si>
  <si>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</si>
  <si>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</si>
  <si>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</si>
  <si>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</si>
  <si>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</si>
  <si>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</si>
  <si>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</si>
  <si>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</si>
  <si>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</si>
  <si>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</si>
  <si>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</si>
  <si>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</si>
  <si>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</si>
  <si>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</si>
  <si>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</si>
  <si>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</si>
  <si>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</si>
  <si>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</si>
  <si>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</si>
  <si>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</si>
  <si>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</si>
  <si>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</si>
  <si>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</si>
  <si>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</si>
  <si>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</si>
  <si>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</si>
  <si>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</si>
  <si>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</si>
  <si>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</si>
  <si>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</si>
  <si>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</si>
  <si>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</si>
  <si>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</si>
  <si>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</si>
  <si>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</si>
  <si>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</si>
  <si>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</si>
  <si>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</si>
  <si>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</si>
  <si>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</si>
  <si>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</si>
  <si>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</si>
  <si>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</si>
  <si>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</si>
  <si>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</si>
  <si>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</si>
  <si>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</si>
  <si>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</si>
  <si>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</si>
  <si>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</si>
  <si>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</si>
  <si>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</si>
  <si>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</si>
  <si>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</si>
  <si>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</si>
  <si>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</si>
  <si>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</si>
  <si>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</si>
  <si>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</si>
  <si>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</si>
  <si>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</si>
  <si>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</si>
  <si>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</si>
  <si>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</si>
  <si>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</si>
  <si>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</si>
  <si>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</si>
  <si>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</si>
  <si>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</si>
  <si>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</si>
  <si>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</si>
  <si>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</si>
  <si>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</si>
  <si>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</si>
  <si>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</si>
  <si>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</si>
  <si>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</si>
  <si>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</si>
  <si>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</si>
  <si>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</si>
  <si>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</si>
  <si>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</si>
  <si>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</si>
  <si>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</si>
  <si>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</si>
  <si>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</si>
  <si>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</si>
  <si>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</si>
  <si>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</si>
  <si>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</si>
  <si>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</si>
  <si>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</si>
  <si>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</si>
  <si>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</si>
  <si>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</si>
  <si>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</si>
  <si>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</si>
  <si>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</si>
  <si>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</si>
  <si>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</si>
  <si>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</si>
  <si>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</si>
  <si>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</si>
  <si>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</si>
  <si>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</si>
  <si>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</si>
  <si>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</si>
  <si>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</si>
  <si>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</si>
  <si>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</si>
  <si>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</si>
  <si>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</si>
  <si>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</si>
  <si>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</si>
  <si>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</si>
  <si>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</si>
  <si>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</si>
  <si>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</si>
  <si>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</si>
  <si>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</si>
  <si>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</si>
  <si>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</si>
  <si>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</si>
  <si>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</si>
  <si>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</si>
  <si>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</si>
  <si>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</si>
  <si>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</si>
  <si>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</si>
  <si>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</si>
  <si>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</si>
  <si>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</si>
  <si>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</si>
  <si>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</si>
  <si>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</si>
  <si>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</si>
  <si>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</si>
  <si>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</si>
  <si>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</si>
  <si>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</si>
  <si>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</si>
  <si>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</si>
  <si>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</si>
  <si>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</si>
  <si>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</si>
  <si>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</si>
  <si>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</si>
  <si>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</si>
  <si>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</si>
  <si>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</si>
  <si>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</si>
  <si>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</si>
  <si>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</si>
  <si>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</si>
  <si>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</si>
  <si>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</si>
  <si>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</si>
  <si>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</si>
  <si>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</si>
  <si>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</si>
  <si>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</si>
  <si>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</si>
  <si>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</si>
  <si>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</si>
  <si>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</si>
  <si>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</si>
  <si>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</si>
  <si>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</si>
  <si>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</si>
  <si>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</si>
  <si>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</si>
  <si>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</si>
  <si>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</si>
  <si>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</si>
  <si>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</si>
  <si>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</si>
  <si>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</si>
  <si>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</si>
  <si>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</si>
  <si>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</si>
  <si>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</si>
  <si>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</si>
  <si>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</si>
  <si>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</si>
  <si>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</si>
  <si>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</si>
  <si>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</si>
  <si>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</si>
  <si>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</si>
  <si>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</si>
  <si>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</si>
  <si>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</si>
  <si>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</si>
  <si>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</si>
  <si>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</si>
  <si>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</si>
  <si>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</si>
  <si>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</si>
  <si>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</si>
  <si>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</si>
  <si>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</si>
  <si>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</si>
  <si>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</si>
  <si>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</si>
  <si>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</si>
  <si>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</si>
  <si>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</si>
  <si>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</si>
  <si>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</si>
  <si>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</si>
  <si>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</si>
  <si>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</si>
  <si>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</si>
  <si>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</si>
  <si>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</si>
  <si>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</si>
  <si>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</si>
  <si>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</si>
  <si>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</si>
  <si>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</si>
  <si>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</si>
  <si>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</si>
  <si>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</si>
  <si>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</si>
  <si>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</si>
  <si>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</si>
  <si>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</si>
  <si>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</si>
  <si>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</si>
  <si>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</si>
  <si>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</si>
  <si>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</si>
  <si>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</si>
  <si>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</si>
  <si>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</si>
  <si>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</si>
  <si>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</si>
  <si>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</si>
  <si>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</si>
  <si>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</si>
  <si>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</si>
  <si>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</si>
  <si>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</si>
  <si>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</si>
  <si>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</si>
  <si>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</si>
  <si>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</si>
  <si>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</si>
  <si>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</si>
  <si>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</si>
  <si>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</si>
  <si>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</si>
  <si>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</si>
  <si>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</si>
  <si>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</si>
  <si>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</si>
  <si>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</si>
  <si>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</si>
  <si>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</si>
  <si>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</si>
  <si>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</si>
  <si>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</si>
  <si>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</si>
  <si>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</si>
  <si>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</si>
  <si>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</si>
  <si>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</si>
  <si>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</si>
  <si>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</si>
  <si>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</si>
  <si>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</si>
  <si>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</si>
  <si>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</si>
  <si>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</si>
  <si>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</si>
  <si>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</si>
  <si>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</si>
  <si>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</si>
  <si>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</si>
  <si>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</si>
  <si>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</si>
  <si>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</si>
  <si>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</si>
  <si>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</si>
  <si>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</si>
  <si>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</si>
  <si>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</si>
  <si>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</si>
  <si>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</si>
  <si>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</si>
  <si>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</si>
  <si>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</si>
  <si>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</si>
  <si>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</si>
  <si>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</si>
  <si>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</si>
  <si>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</si>
  <si>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</si>
  <si>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</si>
  <si>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</si>
  <si>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</si>
  <si>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</si>
  <si>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</si>
  <si>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</si>
  <si>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</si>
  <si>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</si>
  <si>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</si>
  <si>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</si>
  <si>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</si>
  <si>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</si>
  <si>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</si>
  <si>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</si>
  <si>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</si>
  <si>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</si>
  <si>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</si>
  <si>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</si>
  <si>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</si>
  <si>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</si>
  <si>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</si>
  <si>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</si>
  <si>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</si>
  <si>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</si>
  <si>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</si>
  <si>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</si>
  <si>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</si>
  <si>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</si>
  <si>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</si>
  <si>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</si>
  <si>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</si>
  <si>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</si>
  <si>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</si>
  <si>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</si>
  <si>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</si>
  <si>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</si>
  <si>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</si>
  <si>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</si>
  <si>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</si>
  <si>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</si>
  <si>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</si>
  <si>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</si>
  <si>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</si>
  <si>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</si>
  <si>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</si>
  <si>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</si>
  <si>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</si>
  <si>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</si>
  <si>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</si>
  <si>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</si>
  <si>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</si>
  <si>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</si>
  <si>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</si>
  <si>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</si>
  <si>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</si>
  <si>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</si>
  <si>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</si>
  <si>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</si>
  <si>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</si>
  <si>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</si>
  <si>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</si>
  <si>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</si>
  <si>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</si>
  <si>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</si>
  <si>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</si>
  <si>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</si>
  <si>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</si>
  <si>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</si>
  <si>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</si>
  <si>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</si>
  <si>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</si>
  <si>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</si>
  <si>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</si>
  <si>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</si>
  <si>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</si>
  <si>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</si>
  <si>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</si>
  <si>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</si>
  <si>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</si>
  <si>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</si>
  <si>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</si>
  <si>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</si>
  <si>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</si>
  <si>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</si>
  <si>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</si>
  <si>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</si>
  <si>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</si>
  <si>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</si>
  <si>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</si>
  <si>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</si>
  <si>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</si>
  <si>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</si>
  <si>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</si>
  <si>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</si>
  <si>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</si>
  <si>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</si>
  <si>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</si>
  <si>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</si>
  <si>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</si>
  <si>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</si>
  <si>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</si>
  <si>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</si>
  <si>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</si>
  <si>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</si>
  <si>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</si>
  <si>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</si>
  <si>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</si>
  <si>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</si>
  <si>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</si>
  <si>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</si>
  <si>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</si>
  <si>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</si>
  <si>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</si>
  <si>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</si>
  <si>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</si>
  <si>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</si>
  <si>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</si>
  <si>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</si>
  <si>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</si>
  <si>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</si>
  <si>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</si>
  <si>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</si>
  <si>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</si>
  <si>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</si>
  <si>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</si>
  <si>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</si>
  <si>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</si>
  <si>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</si>
  <si>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</si>
  <si>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</si>
  <si>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</si>
  <si>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</si>
  <si>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</si>
  <si>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</si>
  <si>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</si>
  <si>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</si>
  <si>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</si>
  <si>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</si>
  <si>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</si>
  <si>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</si>
  <si>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</si>
  <si>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</si>
  <si>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</si>
  <si>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</si>
  <si>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</si>
  <si>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</si>
  <si>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</si>
  <si>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</si>
  <si>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</si>
  <si>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</si>
  <si>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</si>
  <si>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</si>
  <si>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</si>
  <si>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</si>
  <si>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</si>
  <si>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</si>
  <si>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</si>
  <si>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</si>
  <si>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</si>
  <si>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</si>
  <si>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</si>
  <si>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</si>
  <si>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</si>
  <si>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</si>
  <si>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</si>
  <si>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</si>
  <si>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</si>
  <si>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</si>
  <si>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</si>
  <si>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</si>
  <si>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</si>
  <si>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</si>
  <si>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</si>
  <si>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</si>
  <si>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</si>
  <si>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</si>
  <si>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</si>
  <si>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</si>
  <si>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</si>
  <si>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</si>
  <si>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</si>
  <si>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</si>
  <si>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</si>
  <si>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</si>
  <si>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</si>
  <si>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</si>
  <si>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</si>
  <si>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</si>
  <si>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</si>
  <si>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</si>
  <si>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</si>
  <si>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</si>
  <si>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</si>
  <si>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</si>
  <si>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</si>
  <si>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</si>
  <si>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</si>
  <si>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</si>
  <si>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</si>
  <si>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</si>
  <si>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</si>
  <si>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</si>
  <si>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</si>
  <si>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</si>
  <si>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</si>
  <si>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</si>
  <si>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</si>
  <si>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</si>
  <si>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</si>
  <si>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</si>
  <si>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</si>
  <si>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</si>
  <si>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</si>
  <si>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</si>
  <si>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</si>
  <si>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</si>
  <si>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</si>
  <si>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</si>
  <si>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</si>
  <si>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</si>
  <si>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</si>
  <si>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</si>
  <si>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</si>
  <si>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</si>
  <si>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</si>
  <si>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</si>
  <si>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</si>
  <si>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</si>
  <si>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</si>
  <si>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</si>
  <si>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</si>
  <si>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</si>
  <si>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</si>
  <si>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</si>
  <si>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</si>
  <si>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</si>
  <si>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</si>
  <si>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</si>
  <si>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</si>
  <si>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</si>
  <si>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</si>
  <si>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</si>
  <si>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</si>
  <si>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</si>
  <si>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</si>
  <si>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</si>
  <si>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</si>
  <si>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</si>
  <si>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</si>
  <si>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</si>
  <si>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</si>
  <si>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</si>
  <si>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</si>
  <si>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</si>
  <si>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</si>
  <si>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</si>
  <si>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</si>
  <si>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</si>
  <si>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</si>
  <si>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</si>
  <si>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</si>
  <si>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</si>
  <si>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</si>
  <si>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</si>
  <si>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</si>
  <si>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</si>
  <si>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</si>
  <si>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</si>
  <si>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</si>
  <si>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</si>
  <si>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</si>
  <si>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</si>
  <si>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</si>
  <si>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</si>
  <si>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</si>
  <si>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</si>
  <si>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</si>
  <si>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</si>
  <si>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</si>
  <si>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</si>
  <si>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</si>
  <si>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</si>
  <si>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</si>
  <si>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</si>
  <si>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</si>
  <si>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</si>
  <si>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</si>
  <si>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</si>
  <si>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</si>
  <si>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</si>
  <si>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</si>
  <si>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</si>
  <si>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</si>
  <si>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</si>
  <si>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</si>
  <si>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</si>
  <si>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</si>
  <si>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</si>
  <si>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</si>
  <si>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</si>
  <si>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</si>
  <si>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</si>
  <si>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</si>
  <si>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</si>
  <si>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</si>
  <si>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</si>
  <si>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</si>
  <si>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</si>
  <si>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</si>
  <si>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</si>
  <si>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</si>
  <si>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</si>
  <si>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</si>
  <si>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</si>
  <si>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</si>
  <si>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</si>
  <si>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</si>
  <si>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</si>
  <si>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</si>
  <si>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</si>
  <si>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</si>
  <si>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</si>
  <si>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</si>
  <si>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</si>
  <si>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</si>
  <si>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</si>
  <si>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</si>
  <si>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</si>
  <si>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</si>
  <si>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</si>
  <si>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</si>
  <si>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</si>
  <si>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</si>
  <si>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</si>
  <si>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</si>
  <si>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</si>
  <si>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</si>
  <si>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</si>
  <si>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</si>
  <si>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</si>
  <si>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</si>
  <si>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</si>
  <si>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</si>
  <si>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</si>
  <si>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</si>
  <si>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</si>
  <si>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</si>
  <si>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</si>
  <si>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</si>
  <si>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</si>
  <si>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</si>
  <si>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</si>
  <si>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</si>
  <si>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</si>
  <si>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</si>
  <si>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</si>
  <si>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</si>
  <si>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</si>
  <si>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</si>
  <si>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</si>
  <si>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</si>
  <si>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</si>
  <si>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</si>
  <si>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</si>
  <si>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</si>
  <si>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</si>
  <si>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</si>
  <si>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</si>
  <si>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</si>
  <si>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</si>
  <si>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</si>
  <si>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</si>
  <si>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</si>
  <si>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</si>
  <si>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</si>
  <si>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</si>
  <si>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</si>
  <si>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</si>
  <si>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</si>
  <si>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</si>
  <si>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</si>
  <si>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</si>
  <si>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</si>
  <si>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</si>
  <si>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</si>
  <si>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</si>
  <si>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</si>
  <si>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</si>
  <si>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</si>
  <si>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</si>
  <si>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</si>
  <si>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</si>
  <si>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</si>
  <si>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</si>
  <si>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</si>
  <si>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</si>
  <si>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</si>
  <si>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</si>
  <si>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</si>
  <si>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</si>
  <si>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</si>
  <si>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</si>
  <si>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</si>
  <si>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</si>
  <si>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</si>
  <si>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</si>
  <si>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</si>
  <si>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</si>
  <si>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</si>
  <si>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</si>
  <si>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</si>
  <si>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</si>
  <si>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</si>
  <si>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</si>
  <si>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</si>
  <si>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</si>
  <si>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</si>
  <si>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</si>
  <si>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</si>
  <si>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</si>
  <si>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</si>
  <si>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</si>
  <si>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</si>
  <si>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</si>
  <si>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</si>
  <si>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</si>
  <si>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</si>
  <si>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</si>
  <si>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</si>
  <si>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</si>
  <si>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</si>
  <si>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</si>
  <si>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</si>
  <si>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</si>
  <si>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</si>
  <si>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</si>
  <si>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</si>
  <si>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</si>
  <si>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</si>
  <si>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</si>
  <si>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</si>
  <si>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</si>
  <si>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</si>
  <si>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</si>
  <si>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</si>
  <si>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</si>
  <si>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</si>
  <si>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</si>
  <si>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</si>
  <si>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</si>
  <si>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</si>
  <si>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</si>
  <si>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</si>
  <si>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</si>
  <si>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</si>
  <si>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</si>
  <si>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</si>
  <si>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</si>
  <si>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</si>
  <si>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</si>
  <si>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</si>
  <si>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</si>
  <si>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</si>
  <si>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</si>
  <si>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</si>
  <si>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</si>
  <si>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</si>
  <si>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</si>
  <si>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</si>
  <si>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</si>
  <si>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</si>
  <si>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</si>
  <si>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</si>
  <si>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</si>
  <si>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</si>
  <si>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</si>
  <si>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</si>
  <si>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</si>
  <si>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</si>
  <si>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</si>
  <si>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</si>
  <si>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</si>
  <si>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</si>
  <si>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</si>
  <si>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</si>
  <si>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</si>
  <si>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</si>
  <si>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</si>
  <si>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</si>
  <si>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</si>
  <si>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</si>
  <si>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</si>
  <si>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</si>
  <si>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</si>
  <si>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</si>
  <si>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</si>
  <si>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</si>
  <si>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</si>
  <si>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</si>
  <si>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</si>
  <si>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</si>
  <si>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</si>
  <si>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</si>
  <si>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</si>
  <si>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</si>
  <si>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</si>
  <si>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</si>
  <si>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</si>
  <si>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</si>
  <si>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</si>
  <si>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</si>
  <si>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</si>
  <si>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</si>
  <si>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</si>
  <si>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</si>
  <si>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</si>
  <si>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</si>
  <si>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</si>
  <si>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</si>
  <si>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</si>
  <si>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</si>
  <si>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</si>
  <si>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</si>
  <si>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</si>
  <si>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</si>
  <si>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</si>
  <si>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</si>
  <si>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</si>
  <si>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</si>
  <si>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</si>
  <si>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</si>
  <si>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</si>
  <si>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</si>
  <si>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</si>
  <si>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</si>
  <si>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</si>
  <si>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</si>
  <si>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</si>
  <si>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</si>
  <si>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</si>
  <si>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</si>
  <si>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</si>
  <si>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</si>
  <si>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</si>
  <si>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</si>
  <si>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</si>
  <si>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</si>
  <si>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</si>
  <si>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</si>
  <si>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</si>
  <si>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</si>
  <si>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</si>
  <si>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</si>
  <si>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</si>
  <si>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</si>
  <si>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</si>
  <si>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</si>
  <si>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</si>
  <si>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</si>
  <si>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</si>
  <si>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</si>
  <si>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</si>
  <si>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</si>
  <si>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</si>
  <si>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</si>
  <si>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</si>
  <si>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</si>
  <si>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</si>
  <si>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</si>
  <si>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</si>
  <si>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</si>
  <si>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</si>
  <si>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</si>
  <si>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</si>
  <si>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</si>
  <si>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</si>
  <si>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</si>
  <si>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</si>
  <si>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</si>
  <si>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</si>
  <si>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</si>
  <si>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</si>
  <si>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</si>
  <si>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</si>
  <si>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</si>
  <si>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</si>
  <si>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</si>
  <si>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</si>
  <si>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</si>
  <si>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</si>
  <si>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</si>
  <si>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</si>
  <si>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</si>
  <si>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</si>
  <si>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</si>
  <si>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</si>
  <si>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</si>
  <si>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</si>
  <si>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</si>
  <si>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</si>
  <si>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</si>
  <si>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</si>
  <si>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</si>
  <si>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</si>
  <si>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</si>
  <si>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</si>
  <si>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</si>
  <si>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</si>
  <si>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</si>
  <si>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</si>
  <si>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</si>
  <si>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</si>
  <si>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</si>
  <si>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</si>
  <si>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</si>
  <si>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</si>
  <si>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</si>
  <si>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</si>
  <si>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</si>
  <si>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</si>
  <si>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</si>
  <si>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</si>
  <si>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</si>
  <si>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</si>
  <si>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</si>
  <si>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</si>
  <si>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</si>
  <si>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</si>
  <si>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</si>
  <si>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</si>
  <si>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</si>
  <si>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</si>
  <si>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</si>
  <si>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</si>
  <si>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</si>
  <si>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</si>
  <si>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</si>
  <si>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</si>
  <si>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</si>
  <si>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</si>
  <si>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</si>
  <si>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</si>
  <si>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</si>
  <si>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</si>
  <si>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</si>
  <si>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</si>
  <si>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</si>
  <si>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</si>
  <si>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</si>
  <si>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</si>
  <si>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</si>
  <si>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</si>
  <si>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</si>
  <si>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</si>
  <si>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</si>
  <si>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</si>
  <si>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</si>
  <si>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</si>
  <si>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</si>
  <si>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</si>
  <si>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</si>
  <si>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</si>
  <si>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</si>
  <si>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</si>
  <si>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</si>
  <si>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</si>
  <si>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</si>
  <si>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</si>
  <si>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</si>
  <si>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</si>
  <si>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</si>
  <si>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</si>
  <si>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</si>
  <si>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</si>
  <si>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</si>
  <si>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</si>
  <si>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</si>
  <si>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</si>
  <si>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</si>
  <si>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</si>
  <si>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</si>
  <si>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</si>
  <si>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</si>
  <si>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</si>
  <si>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</si>
  <si>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</si>
  <si>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</si>
  <si>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</si>
  <si>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</si>
  <si>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</si>
  <si>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</si>
  <si>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</si>
  <si>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</si>
  <si>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</si>
  <si>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</si>
  <si>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</si>
  <si>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</si>
  <si>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</si>
  <si>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</si>
  <si>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</si>
  <si>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</si>
  <si>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</si>
  <si>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</si>
  <si>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</si>
  <si>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</si>
  <si>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</si>
  <si>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</si>
  <si>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</si>
  <si>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</si>
  <si>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</si>
  <si>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</si>
  <si>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</si>
  <si>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</si>
  <si>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</si>
  <si>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</si>
  <si>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</si>
  <si>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</si>
  <si>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</si>
  <si>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</si>
  <si>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</si>
  <si>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</si>
  <si>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</si>
  <si>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</si>
  <si>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</si>
  <si>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</si>
  <si>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</si>
  <si>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</si>
  <si>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</si>
  <si>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</si>
  <si>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</si>
  <si>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</si>
  <si>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</si>
  <si>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</si>
  <si>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</si>
  <si>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</si>
  <si>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</si>
  <si>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</si>
  <si>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</si>
  <si>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</si>
  <si>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</si>
  <si>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</si>
  <si>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</si>
  <si>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</si>
  <si>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</si>
  <si>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</si>
  <si>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</si>
  <si>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</si>
  <si>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</si>
  <si>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</si>
  <si>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</si>
  <si>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</si>
  <si>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</si>
  <si>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</si>
  <si>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</si>
  <si>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</si>
  <si>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</si>
  <si>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</si>
  <si>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</si>
  <si>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</si>
  <si>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</si>
  <si>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</si>
  <si>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</si>
  <si>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</si>
  <si>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</si>
  <si>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</si>
  <si>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</si>
  <si>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</si>
  <si>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</si>
  <si>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</si>
  <si>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</si>
  <si>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</si>
  <si>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</si>
  <si>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</si>
  <si>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</si>
  <si>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</si>
  <si>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</si>
  <si>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</si>
  <si>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</si>
  <si>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</si>
  <si>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</si>
  <si>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</si>
  <si>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</si>
  <si>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</si>
  <si>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</si>
  <si>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</si>
  <si>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</si>
  <si>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</si>
  <si>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</si>
  <si>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</si>
  <si>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</si>
  <si>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</si>
  <si>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</si>
  <si>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</si>
  <si>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</si>
  <si>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</si>
  <si>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</si>
  <si>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</si>
  <si>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</si>
  <si>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</si>
  <si>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</si>
  <si>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</si>
  <si>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</si>
  <si>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</si>
  <si>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</si>
  <si>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</si>
  <si>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</si>
  <si>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</si>
  <si>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</si>
  <si>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</si>
  <si>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</si>
  <si>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</si>
  <si>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</si>
  <si>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</si>
  <si>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</si>
  <si>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</si>
  <si>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</si>
  <si>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</si>
  <si>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</si>
  <si>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</si>
  <si>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</si>
  <si>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</si>
  <si>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</si>
  <si>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</si>
  <si>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</si>
  <si>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</si>
  <si>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</si>
  <si>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</si>
  <si>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</si>
  <si>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</si>
  <si>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</si>
  <si>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</si>
  <si>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</si>
  <si>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</si>
  <si>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</si>
  <si>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</si>
  <si>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</si>
  <si>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</si>
  <si>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</si>
  <si>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</si>
  <si>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</si>
  <si>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</si>
  <si>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</si>
  <si>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</si>
  <si>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</si>
  <si>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</si>
  <si>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</si>
  <si>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</si>
  <si>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</si>
  <si>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</si>
  <si>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</si>
  <si>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</si>
  <si>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</si>
  <si>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</si>
  <si>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</si>
  <si>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</si>
  <si>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</si>
  <si>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</si>
  <si>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</si>
  <si>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</si>
  <si>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</si>
  <si>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</si>
  <si>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</si>
  <si>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</si>
  <si>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</si>
  <si>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</si>
  <si>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</si>
  <si>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</si>
  <si>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</si>
  <si>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</si>
  <si>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</si>
  <si>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</si>
  <si>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</si>
  <si>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</si>
  <si>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</si>
  <si>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</si>
  <si>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</si>
  <si>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</si>
  <si>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</si>
  <si>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</si>
  <si>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</si>
  <si>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</si>
  <si>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</si>
  <si>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</si>
  <si>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</si>
  <si>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</si>
  <si>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</si>
  <si>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</si>
  <si>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</si>
  <si>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</si>
  <si>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</si>
  <si>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</si>
  <si>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</si>
  <si>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</si>
  <si>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</si>
  <si>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</si>
  <si>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</si>
  <si>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</si>
  <si>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</si>
  <si>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</si>
  <si>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</si>
  <si>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</si>
  <si>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</si>
  <si>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</si>
  <si>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</si>
  <si>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</si>
  <si>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</si>
  <si>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</si>
  <si>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</si>
  <si>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</si>
  <si>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</si>
  <si>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</si>
  <si>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</si>
  <si>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</si>
  <si>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</si>
  <si>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</si>
  <si>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</si>
  <si>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</si>
  <si>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</si>
  <si>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</si>
  <si>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</si>
  <si>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</si>
  <si>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</si>
  <si>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</si>
  <si>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</si>
  <si>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</si>
  <si>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</si>
  <si>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</si>
  <si>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</si>
  <si>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</si>
  <si>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</si>
  <si>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</si>
  <si>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</si>
  <si>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</si>
  <si>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</si>
  <si>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</si>
  <si>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</si>
  <si>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</si>
  <si>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</si>
  <si>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</si>
  <si>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</si>
  <si>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</si>
  <si>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</si>
  <si>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</si>
  <si>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</si>
  <si>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</si>
  <si>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</si>
  <si>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</si>
  <si>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</si>
  <si>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</si>
  <si>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</si>
  <si>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</si>
  <si>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</si>
  <si>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</si>
  <si>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</si>
  <si>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</si>
  <si>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</si>
  <si>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</si>
  <si>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</si>
  <si>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</si>
  <si>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</si>
  <si>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</si>
  <si>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</si>
  <si>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</si>
  <si>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</si>
  <si>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</si>
  <si>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</si>
  <si>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</si>
  <si>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</si>
  <si>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</si>
  <si>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</si>
  <si>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</si>
  <si>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</si>
  <si>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</si>
  <si>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</si>
  <si>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</si>
  <si>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</si>
  <si>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</si>
  <si>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</si>
  <si>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</si>
  <si>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</si>
  <si>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</si>
  <si>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</si>
  <si>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</si>
  <si>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</si>
  <si>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</si>
  <si>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</si>
  <si>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</si>
  <si>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</si>
  <si>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</si>
  <si>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</si>
  <si>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</si>
  <si>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</si>
  <si>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</si>
  <si>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</si>
  <si>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</si>
  <si>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</si>
  <si>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</si>
  <si>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</si>
  <si>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</si>
  <si>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</si>
  <si>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</si>
  <si>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</si>
  <si>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</si>
  <si>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</si>
  <si>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</si>
  <si>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</si>
  <si>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</si>
  <si>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</si>
  <si>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</si>
  <si>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</si>
  <si>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</si>
  <si>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</si>
  <si>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</si>
  <si>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</si>
  <si>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</si>
  <si>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</si>
  <si>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</si>
  <si>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</si>
  <si>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</si>
  <si>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</si>
  <si>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</si>
  <si>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</si>
  <si>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</si>
  <si>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</si>
  <si>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</si>
  <si>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</si>
  <si>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</si>
  <si>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</si>
  <si>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</si>
  <si>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</si>
  <si>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</si>
  <si>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</si>
  <si>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</si>
  <si>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</si>
  <si>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</si>
  <si>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</si>
  <si>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</si>
  <si>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</si>
  <si>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</si>
  <si>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</si>
  <si>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</si>
  <si>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</si>
  <si>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</si>
  <si>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</si>
  <si>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</si>
  <si>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</si>
  <si>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</si>
  <si>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</si>
  <si>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</si>
  <si>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</si>
  <si>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</si>
  <si>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</si>
  <si>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</si>
  <si>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</si>
  <si>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</si>
  <si>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</si>
  <si>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</si>
  <si>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</si>
  <si>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</si>
  <si>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</si>
  <si>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</si>
  <si>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</si>
  <si>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</si>
  <si>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</si>
  <si>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</si>
  <si>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</si>
  <si>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</si>
  <si>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</si>
  <si>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</si>
  <si>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</si>
  <si>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</si>
  <si>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</si>
  <si>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</si>
  <si>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</si>
  <si>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</si>
  <si>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</si>
  <si>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</si>
  <si>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</si>
  <si>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</si>
  <si>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</si>
  <si>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</si>
  <si>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</si>
  <si>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</si>
  <si>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</si>
  <si>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</si>
  <si>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</si>
  <si>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</si>
  <si>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</si>
  <si>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</si>
  <si>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</si>
  <si>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</si>
  <si>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</si>
  <si>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</si>
  <si>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</si>
  <si>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</si>
  <si>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</si>
  <si>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</si>
  <si>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</si>
  <si>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</si>
  <si>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</si>
  <si>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</si>
  <si>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</si>
  <si>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</si>
  <si>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</si>
  <si>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</si>
  <si>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</si>
  <si>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</si>
  <si>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</si>
  <si>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</si>
  <si>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</si>
  <si>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</si>
  <si>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</si>
  <si>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</si>
  <si>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</si>
  <si>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</si>
  <si>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</si>
  <si>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</si>
  <si>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</si>
  <si>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</si>
  <si>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</si>
  <si>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</si>
  <si>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</si>
  <si>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</si>
  <si>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</si>
  <si>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</si>
  <si>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</si>
  <si>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</si>
  <si>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</si>
  <si>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</si>
  <si>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</si>
  <si>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</si>
  <si>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</si>
  <si>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</si>
  <si>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</si>
  <si>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</si>
  <si>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</si>
  <si>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</si>
  <si>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</si>
  <si>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</si>
  <si>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</si>
  <si>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</si>
  <si>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</si>
  <si>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</si>
  <si>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</si>
  <si>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</si>
  <si>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</si>
  <si>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</si>
  <si>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</si>
  <si>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</si>
  <si>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</si>
  <si>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</si>
  <si>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</si>
  <si>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</si>
  <si>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</si>
  <si>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</si>
  <si>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</si>
  <si>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</si>
  <si>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</si>
  <si>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</si>
  <si>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</si>
  <si>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</si>
  <si>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</si>
  <si>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</si>
  <si>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</si>
  <si>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</si>
  <si>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</si>
  <si>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</si>
  <si>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</si>
  <si>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</si>
  <si>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</si>
  <si>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</si>
  <si>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</si>
  <si>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</si>
  <si>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</si>
  <si>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</si>
  <si>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</si>
  <si>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</si>
  <si>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</si>
  <si>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</si>
  <si>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</si>
  <si>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</si>
  <si>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</si>
  <si>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</si>
  <si>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</si>
  <si>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</si>
  <si>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</si>
  <si>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</si>
  <si>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</si>
  <si>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</si>
  <si>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</si>
  <si>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</si>
  <si>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</si>
  <si>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</si>
  <si>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</si>
  <si>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</si>
  <si>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</si>
  <si>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</si>
  <si>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</si>
  <si>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</si>
  <si>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</si>
  <si>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</si>
  <si>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</si>
  <si>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</si>
  <si>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</si>
  <si>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</si>
  <si>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</si>
  <si>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</si>
  <si>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</si>
  <si>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</si>
  <si>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</si>
  <si>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</si>
  <si>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</si>
  <si>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</si>
  <si>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</si>
  <si>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</si>
  <si>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</si>
  <si>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</si>
  <si>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</si>
  <si>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</si>
  <si>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</si>
  <si>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</si>
  <si>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</si>
  <si>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</si>
  <si>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</si>
  <si>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</si>
  <si>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</si>
  <si>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</si>
  <si>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</si>
  <si>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</si>
  <si>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</si>
  <si>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</si>
  <si>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</si>
  <si>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</si>
  <si>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</si>
  <si>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</si>
  <si>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</si>
  <si>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</si>
  <si>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</si>
  <si>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</si>
  <si>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</si>
  <si>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</si>
  <si>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</si>
  <si>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</si>
  <si>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</si>
  <si>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</si>
  <si>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</si>
  <si>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</si>
  <si>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</si>
  <si>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</si>
  <si>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</si>
  <si>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</si>
  <si>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</si>
  <si>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</si>
  <si>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</si>
  <si>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</si>
  <si>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</si>
  <si>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</si>
  <si>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</si>
  <si>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</si>
  <si>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</si>
  <si>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</si>
  <si>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</si>
  <si>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</si>
  <si>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</si>
  <si>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</si>
  <si>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</si>
  <si>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</si>
  <si>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</si>
  <si>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</si>
  <si>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</si>
  <si>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</si>
  <si>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</si>
  <si>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</si>
  <si>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</si>
  <si>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</si>
  <si>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</si>
  <si>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</si>
  <si>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</si>
  <si>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</si>
  <si>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</si>
  <si>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</si>
  <si>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</si>
  <si>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</si>
  <si>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</si>
  <si>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</si>
  <si>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</si>
  <si>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</si>
  <si>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</si>
  <si>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</si>
  <si>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</si>
  <si>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</si>
  <si>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</si>
  <si>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</si>
  <si>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</si>
  <si>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</si>
  <si>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</si>
  <si>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</si>
  <si>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</si>
  <si>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</si>
  <si>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</si>
  <si>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</si>
  <si>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</si>
  <si>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</si>
  <si>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</si>
  <si>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</si>
  <si>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</si>
  <si>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</si>
  <si>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</si>
  <si>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</si>
  <si>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</si>
  <si>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</si>
  <si>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</si>
  <si>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</si>
  <si>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</si>
  <si>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</si>
  <si>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</si>
  <si>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</si>
  <si>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</si>
  <si>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</si>
  <si>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</si>
  <si>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</si>
  <si>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</si>
  <si>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</si>
  <si>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</si>
  <si>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</si>
  <si>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</si>
  <si>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</si>
  <si>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</si>
  <si>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</si>
  <si>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</si>
  <si>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</si>
  <si>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</si>
  <si>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</si>
  <si>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</si>
  <si>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</si>
  <si>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</si>
  <si>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</si>
  <si>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</si>
  <si>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</si>
  <si>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</si>
  <si>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</si>
  <si>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</si>
  <si>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</si>
  <si>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</si>
  <si>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</si>
  <si>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</si>
  <si>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</si>
  <si>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</si>
  <si>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</si>
  <si>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</si>
  <si>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</si>
  <si>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</si>
  <si>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</si>
  <si>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</si>
  <si>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</si>
  <si>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</si>
  <si>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</si>
  <si>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</si>
  <si>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</si>
  <si>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</si>
  <si>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</si>
  <si>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</si>
  <si>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</si>
  <si>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</si>
  <si>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</si>
  <si>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</si>
  <si>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</si>
  <si>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</si>
  <si>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</si>
  <si>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</si>
  <si>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</si>
  <si>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</si>
  <si>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</si>
  <si>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</si>
  <si>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</si>
  <si>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</si>
  <si>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</si>
  <si>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</si>
  <si>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</si>
  <si>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</si>
  <si>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</si>
  <si>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</si>
  <si>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</si>
  <si>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</si>
  <si>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</si>
  <si>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</si>
  <si>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</si>
  <si>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</si>
  <si>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</si>
  <si>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</si>
  <si>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</si>
  <si>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</si>
  <si>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</si>
  <si>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</si>
  <si>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</si>
  <si>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</si>
  <si>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</si>
  <si>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</si>
  <si>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</si>
  <si>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</si>
  <si>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</si>
  <si>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</si>
  <si>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</si>
  <si>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</si>
  <si>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</si>
  <si>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</si>
  <si>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</si>
  <si>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</si>
  <si>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</si>
  <si>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</si>
  <si>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</si>
  <si>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</si>
  <si>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</si>
  <si>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</si>
  <si>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</si>
  <si>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</si>
  <si>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</si>
  <si>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</si>
  <si>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</si>
  <si>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</si>
  <si>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</si>
  <si>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</si>
  <si>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</si>
  <si>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</si>
  <si>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</si>
  <si>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</si>
  <si>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</si>
  <si>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</si>
  <si>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</si>
  <si>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</si>
  <si>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</si>
  <si>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</si>
  <si>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</si>
  <si>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</si>
  <si>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</si>
  <si>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</si>
  <si>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</si>
  <si>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</si>
  <si>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</si>
  <si>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</si>
  <si>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</si>
  <si>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</si>
  <si>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</si>
  <si>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</si>
  <si>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</si>
  <si>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</si>
  <si>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</si>
  <si>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</si>
  <si>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</si>
  <si>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</si>
  <si>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</si>
  <si>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</si>
  <si>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</si>
  <si>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</si>
  <si>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</si>
  <si>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</si>
  <si>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</si>
  <si>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</si>
  <si>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</si>
  <si>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</si>
  <si>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</si>
  <si>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</si>
  <si>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</si>
  <si>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</si>
  <si>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</si>
  <si>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</si>
  <si>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</si>
  <si>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</si>
  <si>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</si>
  <si>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</si>
  <si>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</si>
  <si>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</si>
  <si>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</si>
  <si>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</si>
  <si>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</si>
  <si>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</si>
  <si>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</si>
  <si>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</si>
  <si>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</si>
  <si>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</si>
  <si>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</si>
  <si>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</si>
  <si>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</si>
  <si>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</si>
  <si>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</si>
  <si>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</si>
  <si>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</si>
  <si>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</si>
  <si>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</si>
  <si>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</si>
  <si>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</si>
  <si>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</si>
  <si>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</si>
  <si>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</si>
  <si>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</si>
  <si>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</si>
  <si>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</si>
  <si>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</si>
  <si>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</si>
  <si>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</si>
  <si>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</si>
  <si>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</si>
  <si>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</si>
  <si>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</si>
  <si>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</si>
  <si>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</si>
  <si>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</si>
  <si>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</si>
  <si>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</si>
  <si>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</si>
  <si>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</si>
  <si>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</si>
  <si>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</si>
  <si>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</si>
  <si>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</si>
  <si>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</si>
  <si>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</si>
  <si>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</si>
  <si>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</si>
  <si>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</si>
  <si>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</si>
  <si>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</si>
  <si>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</si>
  <si>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</si>
  <si>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</si>
  <si>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</si>
  <si>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</si>
  <si>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</si>
  <si>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</si>
  <si>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</si>
  <si>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</si>
  <si>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</si>
  <si>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</si>
  <si>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</si>
  <si>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</si>
  <si>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</si>
  <si>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</si>
  <si>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</si>
  <si>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</si>
  <si>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</si>
  <si>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</si>
  <si>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</si>
  <si>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</si>
  <si>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</si>
  <si>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</si>
  <si>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</si>
  <si>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</si>
  <si>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</si>
  <si>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</si>
  <si>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</si>
  <si>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</si>
  <si>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</si>
  <si>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</si>
  <si>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</si>
  <si>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</si>
  <si>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</si>
  <si>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</si>
  <si>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</si>
  <si>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</si>
  <si>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</si>
  <si>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</si>
  <si>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</si>
  <si>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</si>
  <si>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</si>
  <si>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</si>
  <si>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</si>
  <si>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</si>
  <si>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</si>
  <si>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</si>
  <si>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</si>
  <si>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</si>
  <si>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</si>
  <si>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</si>
  <si>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</si>
  <si>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</si>
  <si>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</si>
  <si>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</si>
  <si>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</si>
  <si>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</si>
  <si>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</si>
  <si>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</si>
  <si>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</si>
  <si>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</si>
  <si>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</si>
  <si>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</si>
  <si>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</si>
  <si>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</si>
  <si>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</si>
  <si>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</si>
  <si>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</si>
  <si>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</si>
  <si>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</si>
  <si>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</si>
  <si>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</si>
  <si>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</si>
  <si>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</si>
  <si>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</si>
  <si>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</si>
  <si>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</si>
  <si>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</si>
  <si>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</si>
  <si>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</si>
  <si>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</si>
  <si>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</si>
  <si>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</si>
  <si>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</si>
  <si>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</si>
  <si>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</si>
  <si>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</si>
  <si>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</si>
  <si>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</si>
  <si>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</si>
  <si>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</si>
  <si>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</si>
  <si>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</si>
  <si>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</si>
  <si>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</si>
  <si>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</si>
  <si>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</si>
  <si>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</si>
  <si>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</si>
  <si>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</si>
  <si>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</si>
  <si>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</si>
  <si>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</si>
  <si>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</si>
  <si>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</si>
  <si>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</si>
  <si>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</si>
  <si>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</si>
  <si>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</si>
  <si>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</si>
  <si>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</si>
  <si>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</si>
  <si>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</si>
  <si>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</si>
  <si>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</si>
  <si>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</si>
  <si>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</si>
  <si>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</si>
  <si>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</si>
  <si>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</si>
  <si>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</si>
  <si>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</si>
  <si>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</si>
  <si>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</si>
  <si>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</si>
  <si>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</si>
  <si>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</si>
  <si>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</si>
  <si>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</si>
  <si>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</si>
  <si>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</si>
  <si>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</si>
  <si>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</si>
  <si>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</si>
  <si>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</si>
  <si>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</si>
  <si>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</si>
  <si>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</si>
  <si>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</si>
  <si>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</si>
  <si>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</si>
  <si>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</si>
  <si>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</si>
  <si>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</si>
  <si>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</si>
  <si>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</si>
  <si>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</si>
  <si>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</si>
  <si>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</si>
  <si>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</si>
  <si>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</si>
  <si>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</si>
  <si>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</si>
  <si>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</si>
  <si>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</si>
  <si>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</si>
  <si>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</si>
  <si>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</si>
  <si>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</si>
  <si>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</si>
  <si>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</si>
  <si>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</si>
  <si>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</si>
  <si>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</si>
  <si>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</si>
  <si>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</si>
  <si>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</si>
  <si>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</si>
  <si>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</si>
  <si>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</si>
  <si>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</si>
  <si>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</si>
  <si>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</si>
  <si>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</si>
  <si>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</si>
  <si>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</si>
  <si>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</si>
  <si>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</si>
  <si>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</si>
  <si>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</si>
  <si>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</si>
  <si>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</si>
  <si>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</si>
  <si>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</si>
  <si>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</si>
  <si>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</si>
  <si>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</si>
  <si>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</si>
  <si>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</si>
  <si>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</si>
  <si>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</si>
  <si>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</si>
  <si>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</si>
  <si>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</si>
  <si>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</si>
  <si>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</si>
  <si>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</si>
  <si>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</si>
  <si>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</si>
  <si>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</si>
  <si>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</si>
  <si>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</si>
  <si>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</si>
  <si>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</si>
  <si>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</si>
  <si>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</si>
  <si>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</si>
  <si>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</si>
  <si>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</si>
  <si>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</si>
  <si>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</si>
  <si>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</si>
  <si>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</si>
  <si>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</si>
  <si>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</si>
  <si>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</si>
  <si>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</si>
  <si>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</si>
  <si>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</si>
  <si>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</si>
  <si>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</si>
  <si>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</si>
  <si>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</si>
  <si>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</si>
  <si>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</si>
  <si>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</si>
  <si>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</si>
  <si>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</si>
  <si>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</si>
  <si>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</si>
  <si>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</si>
  <si>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</si>
  <si>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</si>
  <si>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</si>
  <si>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</si>
  <si>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</si>
  <si>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</si>
  <si>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</si>
  <si>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</si>
  <si>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</si>
  <si>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</si>
  <si>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</si>
  <si>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</si>
  <si>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</si>
  <si>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</si>
  <si>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</si>
  <si>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</si>
  <si>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</si>
  <si>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</si>
  <si>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</si>
  <si>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</si>
  <si>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</si>
  <si>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</si>
  <si>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</si>
  <si>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</si>
  <si>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</si>
  <si>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</si>
  <si>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</si>
  <si>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</si>
  <si>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</si>
  <si>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</si>
  <si>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</si>
  <si>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</si>
  <si>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</si>
  <si>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</si>
  <si>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</si>
  <si>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</si>
  <si>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</si>
  <si>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</si>
  <si>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</si>
  <si>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</si>
  <si>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</si>
  <si>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</si>
  <si>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</si>
  <si>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</si>
  <si>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</si>
  <si>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</si>
  <si>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</si>
  <si>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</si>
  <si>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</si>
  <si>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</si>
  <si>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</si>
  <si>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</si>
  <si>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</si>
  <si>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</si>
  <si>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</si>
  <si>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</si>
  <si>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</si>
  <si>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</si>
  <si>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</si>
  <si>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</si>
  <si>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</si>
  <si>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</si>
  <si>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</si>
  <si>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</si>
  <si>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</si>
  <si>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</si>
  <si>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</si>
  <si>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</si>
  <si>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</si>
  <si>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</si>
  <si>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</si>
  <si>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</si>
  <si>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</si>
  <si>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</si>
  <si>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</si>
  <si>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</si>
  <si>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</si>
  <si>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</si>
  <si>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</si>
  <si>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</si>
  <si>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</si>
  <si>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</si>
  <si>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</si>
  <si>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</si>
  <si>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</si>
  <si>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</si>
  <si>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</si>
  <si>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</si>
  <si>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</si>
  <si>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</si>
  <si>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</si>
  <si>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</si>
  <si>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</si>
  <si>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</si>
  <si>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</si>
  <si>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</si>
  <si>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</si>
  <si>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</si>
  <si>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</si>
  <si>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</si>
  <si>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</si>
  <si>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</si>
  <si>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</si>
  <si>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</si>
  <si>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</si>
  <si>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</si>
  <si>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</si>
  <si>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</si>
  <si>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</si>
  <si>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</si>
  <si>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</si>
  <si>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</si>
  <si>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</si>
  <si>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</si>
  <si>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</si>
  <si>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</si>
  <si>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</si>
  <si>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</si>
  <si>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</si>
  <si>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</si>
  <si>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</si>
  <si>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</si>
  <si>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</si>
  <si>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</si>
  <si>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</si>
  <si>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</si>
  <si>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</si>
  <si>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</si>
  <si>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</si>
  <si>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</si>
  <si>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</si>
  <si>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</si>
  <si>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</si>
  <si>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</si>
  <si>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</si>
  <si>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</si>
  <si>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</si>
  <si>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</si>
  <si>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</si>
  <si>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</si>
  <si>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</si>
  <si>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</si>
  <si>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</si>
  <si>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</si>
  <si>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</si>
  <si>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</si>
  <si>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</si>
  <si>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</si>
  <si>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</si>
  <si>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</si>
  <si>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</si>
  <si>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</si>
  <si>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</si>
  <si>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</si>
  <si>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</si>
  <si>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</si>
  <si>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</si>
  <si>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</si>
  <si>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</si>
  <si>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</si>
  <si>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</si>
  <si>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</si>
  <si>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</si>
  <si>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</si>
  <si>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</si>
  <si>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</si>
  <si>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</si>
  <si>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</si>
  <si>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</si>
  <si>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</si>
  <si>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</si>
  <si>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</si>
  <si>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</si>
  <si>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</si>
  <si>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</si>
  <si>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</si>
  <si>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</si>
  <si>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</si>
  <si>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</si>
  <si>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</si>
  <si>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</si>
  <si>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</si>
  <si>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</si>
  <si>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</si>
  <si>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</si>
  <si>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</si>
  <si>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</si>
  <si>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</si>
  <si>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</si>
  <si>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</si>
  <si>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</si>
  <si>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</si>
  <si>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</si>
  <si>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</si>
  <si>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</si>
  <si>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</si>
  <si>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</si>
  <si>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</si>
  <si>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</si>
  <si>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</si>
  <si>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</si>
  <si>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</si>
  <si>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</si>
  <si>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</si>
  <si>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</si>
  <si>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</si>
  <si>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</si>
  <si>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</si>
  <si>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</si>
  <si>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</si>
  <si>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</si>
  <si>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</si>
  <si>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</si>
  <si>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</si>
  <si>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</si>
  <si>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</si>
  <si>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</si>
  <si>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</si>
  <si>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</si>
  <si>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</si>
  <si>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</si>
  <si>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</si>
  <si>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</si>
  <si>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</si>
  <si>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</si>
  <si>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</si>
  <si>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</si>
  <si>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</si>
  <si>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</si>
  <si>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</si>
  <si>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</si>
  <si>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</si>
  <si>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</si>
  <si>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</si>
  <si>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</si>
  <si>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</si>
  <si>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</si>
  <si>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</si>
  <si>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</si>
  <si>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</si>
  <si>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</si>
  <si>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</si>
  <si>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</si>
  <si>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</si>
  <si>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</si>
  <si>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</si>
  <si>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</si>
  <si>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</si>
  <si>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</si>
  <si>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</si>
  <si>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</si>
  <si>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</si>
  <si>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</si>
  <si>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</si>
  <si>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</si>
  <si>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</si>
  <si>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</si>
  <si>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</si>
  <si>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</si>
  <si>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</si>
  <si>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</si>
  <si>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</si>
  <si>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</si>
  <si>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</si>
  <si>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</si>
  <si>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</si>
  <si>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</si>
  <si>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</si>
  <si>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</si>
  <si>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</si>
  <si>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</si>
  <si>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</si>
  <si>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</si>
  <si>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</si>
  <si>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</si>
  <si>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</si>
  <si>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</si>
  <si>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</si>
  <si>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</si>
  <si>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</si>
  <si>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</si>
  <si>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</si>
  <si>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</si>
  <si>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</si>
  <si>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</si>
  <si>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</si>
  <si>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</si>
  <si>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</si>
  <si>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</si>
  <si>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</si>
  <si>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</si>
  <si>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</si>
  <si>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</si>
  <si>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</si>
  <si>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</si>
  <si>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</si>
  <si>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</si>
  <si>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</si>
  <si>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</si>
  <si>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</si>
  <si>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</si>
  <si>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</si>
  <si>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</si>
  <si>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</si>
  <si>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</si>
  <si>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</si>
  <si>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</si>
  <si>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</si>
  <si>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</si>
  <si>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</si>
  <si>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</si>
  <si>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</si>
  <si>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</si>
  <si>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</si>
  <si>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</si>
  <si>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</si>
  <si>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</si>
  <si>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</si>
  <si>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</si>
  <si>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</si>
  <si>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</si>
  <si>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</si>
  <si>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</si>
  <si>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</si>
  <si>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</si>
  <si>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</si>
  <si>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</si>
  <si>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</si>
  <si>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</si>
  <si>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</si>
  <si>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</si>
  <si>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</si>
  <si>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</si>
  <si>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</si>
  <si>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</si>
  <si>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</si>
  <si>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</si>
  <si>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</si>
  <si>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</si>
  <si>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</si>
  <si>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</si>
  <si>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</si>
  <si>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</si>
  <si>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</si>
  <si>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</si>
  <si>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</si>
  <si>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</si>
  <si>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</si>
  <si>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</si>
  <si>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</si>
  <si>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</si>
  <si>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</si>
  <si>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</si>
  <si>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</si>
  <si>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</si>
  <si>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</si>
  <si>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</si>
  <si>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</si>
  <si>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</si>
  <si>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</si>
  <si>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</si>
  <si>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</si>
  <si>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</si>
  <si>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</si>
  <si>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</si>
  <si>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</si>
  <si>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</si>
  <si>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</si>
  <si>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</si>
  <si>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</si>
  <si>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</si>
  <si>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</si>
  <si>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</si>
  <si>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</si>
  <si>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</si>
  <si>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</si>
  <si>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</si>
  <si>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</si>
  <si>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</si>
  <si>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</si>
  <si>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</si>
  <si>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</si>
  <si>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</si>
  <si>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</si>
  <si>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</si>
  <si>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</si>
  <si>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</si>
  <si>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</si>
  <si>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</si>
  <si>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</si>
  <si>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</si>
  <si>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</si>
  <si>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</si>
  <si>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</si>
  <si>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</si>
  <si>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</si>
  <si>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</si>
  <si>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</si>
  <si>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</si>
  <si>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</si>
  <si>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</si>
  <si>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</si>
  <si>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</si>
  <si>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</si>
  <si>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</si>
  <si>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</si>
  <si>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</si>
  <si>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</si>
  <si>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</si>
  <si>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</si>
  <si>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</si>
  <si>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</si>
  <si>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</si>
  <si>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</si>
  <si>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</si>
  <si>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</si>
  <si>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</si>
  <si>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</si>
  <si>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</si>
  <si>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</si>
  <si>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</si>
  <si>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</si>
  <si>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</si>
  <si>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</si>
  <si>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</si>
  <si>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</si>
  <si>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</si>
  <si>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</si>
  <si>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</si>
  <si>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</si>
  <si>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</si>
  <si>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</si>
  <si>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</si>
  <si>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</si>
  <si>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</si>
  <si>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</si>
  <si>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</si>
  <si>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</si>
  <si>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</si>
  <si>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</si>
  <si>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</si>
  <si>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</si>
  <si>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</si>
  <si>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</si>
  <si>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</si>
  <si>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</si>
  <si>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</si>
  <si>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</si>
  <si>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</si>
  <si>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</si>
  <si>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</si>
  <si>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</si>
  <si>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</si>
  <si>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</si>
  <si>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</si>
  <si>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</si>
  <si>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</si>
  <si>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</si>
  <si>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</si>
  <si>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</si>
  <si>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</si>
  <si>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</si>
  <si>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</si>
  <si>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</si>
  <si>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</si>
  <si>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</si>
  <si>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</si>
  <si>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</si>
  <si>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</si>
  <si>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</si>
  <si>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</si>
  <si>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</si>
  <si>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</si>
  <si>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</si>
  <si>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</si>
  <si>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</si>
  <si>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</si>
  <si>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</si>
  <si>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</si>
  <si>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</si>
  <si>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</si>
  <si>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</si>
  <si>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</si>
  <si>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</si>
  <si>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</si>
  <si>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</si>
  <si>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</si>
  <si>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</si>
  <si>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</si>
  <si>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</si>
  <si>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</si>
  <si>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</si>
  <si>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</si>
  <si>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</si>
  <si>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</si>
  <si>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</si>
  <si>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</si>
  <si>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</si>
  <si>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</si>
  <si>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</si>
  <si>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</si>
  <si>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</si>
  <si>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</si>
  <si>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</si>
  <si>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</si>
  <si>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</si>
  <si>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</si>
  <si>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</si>
  <si>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</si>
  <si>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</si>
  <si>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</si>
  <si>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</si>
  <si>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</si>
  <si>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</si>
  <si>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</si>
  <si>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</si>
  <si>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</si>
  <si>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</si>
  <si>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</si>
  <si>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</si>
  <si>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</si>
  <si>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</si>
  <si>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</si>
  <si>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</si>
  <si>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</si>
  <si>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</si>
  <si>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</si>
  <si>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</si>
  <si>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</si>
  <si>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</si>
  <si>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</si>
  <si>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</si>
  <si>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</si>
  <si>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</si>
  <si>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</si>
  <si>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</si>
  <si>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</si>
  <si>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</si>
  <si>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</si>
  <si>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</si>
  <si>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</si>
  <si>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</si>
  <si>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</si>
  <si>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</si>
  <si>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</si>
  <si>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</si>
  <si>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</si>
  <si>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</si>
  <si>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</si>
  <si>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</si>
  <si>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</si>
  <si>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</si>
  <si>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</si>
  <si>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</si>
  <si>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</si>
  <si>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</si>
  <si>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</si>
  <si>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</si>
  <si>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</si>
  <si>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</si>
  <si>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</si>
  <si>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</si>
  <si>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</si>
  <si>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</si>
  <si>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</si>
  <si>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</si>
  <si>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</si>
  <si>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</si>
  <si>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</si>
  <si>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</si>
  <si>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</si>
  <si>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</si>
  <si>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</si>
  <si>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</si>
  <si>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</si>
  <si>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</si>
  <si>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</si>
  <si>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</si>
  <si>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</si>
  <si>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</si>
  <si>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</si>
  <si>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</si>
  <si>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</si>
  <si>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</si>
  <si>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</si>
  <si>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</si>
  <si>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</si>
  <si>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</si>
  <si>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</si>
  <si>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</si>
  <si>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</si>
  <si>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</si>
  <si>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</si>
  <si>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</si>
  <si>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</si>
  <si>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</si>
  <si>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</si>
  <si>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</si>
  <si>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</si>
  <si>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</si>
  <si>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</si>
  <si>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</si>
  <si>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</si>
  <si>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</si>
  <si>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</si>
  <si>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</si>
  <si>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</si>
  <si>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</si>
  <si>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</si>
  <si>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</si>
  <si>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</si>
  <si>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</si>
  <si>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</si>
  <si>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</si>
  <si>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</si>
  <si>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</si>
  <si>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</si>
  <si>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</si>
  <si>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</si>
  <si>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</si>
  <si>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</si>
  <si>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</si>
  <si>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</si>
  <si>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</si>
  <si>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</si>
  <si>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</si>
  <si>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</si>
  <si>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</si>
  <si>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</si>
  <si>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</si>
  <si>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</si>
  <si>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</si>
  <si>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</si>
  <si>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</si>
  <si>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</si>
  <si>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</si>
  <si>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</si>
  <si>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</si>
  <si>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</si>
  <si>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</si>
  <si>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</si>
  <si>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</si>
  <si>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</si>
  <si>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</si>
  <si>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</si>
  <si>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</si>
  <si>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</si>
  <si>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</si>
  <si>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</si>
  <si>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</si>
  <si>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</si>
  <si>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</si>
  <si>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</si>
  <si>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</si>
  <si>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</si>
  <si>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</si>
  <si>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</si>
  <si>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</si>
  <si>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</si>
  <si>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</si>
  <si>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</si>
  <si>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</si>
  <si>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</si>
  <si>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</si>
  <si>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</si>
  <si>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</si>
  <si>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</si>
  <si>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</si>
  <si>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</si>
  <si>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</si>
  <si>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</si>
  <si>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</si>
  <si>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</si>
  <si>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</si>
  <si>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</si>
  <si>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</si>
  <si>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</si>
  <si>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</si>
  <si>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</si>
  <si>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</si>
  <si>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</si>
  <si>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</si>
  <si>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</si>
  <si>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</si>
  <si>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</si>
  <si>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</si>
  <si>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</si>
  <si>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</si>
  <si>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</si>
  <si>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</si>
  <si>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</si>
  <si>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</si>
  <si>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</si>
  <si>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</si>
  <si>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</si>
  <si>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</si>
  <si>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</si>
  <si>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</si>
  <si>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</si>
  <si>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</si>
  <si>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</si>
  <si>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</si>
  <si>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</si>
  <si>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</si>
  <si>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</si>
  <si>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</si>
  <si>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</si>
  <si>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</si>
  <si>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</si>
  <si>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</si>
  <si>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</si>
  <si>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</si>
  <si>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</si>
  <si>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</si>
  <si>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</si>
  <si>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</si>
  <si>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</si>
  <si>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</si>
  <si>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</si>
  <si>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</si>
  <si>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</si>
  <si>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</si>
  <si>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</si>
  <si>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</si>
  <si>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</si>
  <si>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</si>
  <si>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</si>
  <si>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</si>
  <si>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</si>
  <si>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</si>
  <si>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</si>
  <si>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</si>
  <si>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</si>
  <si>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</si>
  <si>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</si>
  <si>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</si>
  <si>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</si>
  <si>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</si>
  <si>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</si>
  <si>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</si>
  <si>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</si>
  <si>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</si>
  <si>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</si>
  <si>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</si>
  <si>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</si>
  <si>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</si>
  <si>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</si>
  <si>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</si>
  <si>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</si>
  <si>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</si>
  <si>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</si>
  <si>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</si>
  <si>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</si>
  <si>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</si>
  <si>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</si>
  <si>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</si>
  <si>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</si>
  <si>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</si>
  <si>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</si>
  <si>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</si>
  <si>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</si>
  <si>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</si>
  <si>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</si>
  <si>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</si>
  <si>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</si>
  <si>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</si>
  <si>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</si>
  <si>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</si>
  <si>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</si>
  <si>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</si>
  <si>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</si>
  <si>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</si>
  <si>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</si>
  <si>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</si>
  <si>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</si>
  <si>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</si>
  <si>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</si>
  <si>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</si>
  <si>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</si>
  <si>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</si>
  <si>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</si>
  <si>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</si>
  <si>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</si>
  <si>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</si>
  <si>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</si>
  <si>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</si>
  <si>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</si>
  <si>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</si>
  <si>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</si>
  <si>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</si>
  <si>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</si>
  <si>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</si>
  <si>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</si>
  <si>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</si>
  <si>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</si>
  <si>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</si>
  <si>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</si>
  <si>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</si>
  <si>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</si>
  <si>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</si>
  <si>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</si>
  <si>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</si>
  <si>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</si>
  <si>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</si>
  <si>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</si>
  <si>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</si>
  <si>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</si>
  <si>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</si>
  <si>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</si>
  <si>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</si>
  <si>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</si>
  <si>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</si>
  <si>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</si>
  <si>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</si>
  <si>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</si>
  <si>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</si>
  <si>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</si>
  <si>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</si>
  <si>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</si>
  <si>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</si>
  <si>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</si>
  <si>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</si>
  <si>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</si>
  <si>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</si>
  <si>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</si>
  <si>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</si>
  <si>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</si>
  <si>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</si>
  <si>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</si>
  <si>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</si>
  <si>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</si>
  <si>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</si>
  <si>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</si>
  <si>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</si>
  <si>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</si>
  <si>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</si>
  <si>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</si>
  <si>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</si>
  <si>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</si>
  <si>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</si>
  <si>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</si>
  <si>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</si>
  <si>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</si>
  <si>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</si>
  <si>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</si>
  <si>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</si>
  <si>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</si>
  <si>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</si>
  <si>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</si>
  <si>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</si>
  <si>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</si>
  <si>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</si>
  <si>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</si>
  <si>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</si>
  <si>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</si>
  <si>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</si>
  <si>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</si>
  <si>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</si>
  <si>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</si>
  <si>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</si>
  <si>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</si>
  <si>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</si>
  <si>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</si>
  <si>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</si>
  <si>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</si>
  <si>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</si>
  <si>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</si>
  <si>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</si>
  <si>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</si>
  <si>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</si>
  <si>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</si>
  <si>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</si>
  <si>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</si>
  <si>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</si>
  <si>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</si>
  <si>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</si>
  <si>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</si>
  <si>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</si>
  <si>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</si>
  <si>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</si>
  <si>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</si>
  <si>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</si>
  <si>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</si>
  <si>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</si>
  <si>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</si>
  <si>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</si>
  <si>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</si>
  <si>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</si>
  <si>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</si>
  <si>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</si>
  <si>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</si>
  <si>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</si>
  <si>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</si>
  <si>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</si>
  <si>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</si>
  <si>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</si>
  <si>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</si>
  <si>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</si>
  <si>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</si>
  <si>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</si>
  <si>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</si>
  <si>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</si>
  <si>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</si>
  <si>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</si>
  <si>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</si>
  <si>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</si>
  <si>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</si>
  <si>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</si>
  <si>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</si>
  <si>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</si>
  <si>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</si>
  <si>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</si>
  <si>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</si>
  <si>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</si>
  <si>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</si>
  <si>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</si>
  <si>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</si>
  <si>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</si>
  <si>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</si>
  <si>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</si>
  <si>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</si>
  <si>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</si>
  <si>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</si>
  <si>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</si>
  <si>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</si>
  <si>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</si>
  <si>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</si>
  <si>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</si>
  <si>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</si>
  <si>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</si>
  <si>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</si>
  <si>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</si>
  <si>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</si>
  <si>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</si>
  <si>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</si>
  <si>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</si>
  <si>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</si>
  <si>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</si>
  <si>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</si>
  <si>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</si>
  <si>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</si>
  <si>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</si>
  <si>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</si>
  <si>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</si>
  <si>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</si>
  <si>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</si>
  <si>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</si>
  <si>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</si>
  <si>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</si>
  <si>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</si>
  <si>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</si>
  <si>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</si>
  <si>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</si>
  <si>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</si>
  <si>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</si>
  <si>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</si>
  <si>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</si>
  <si>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</si>
  <si>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</si>
  <si>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</si>
  <si>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</si>
  <si>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</si>
  <si>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</si>
  <si>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</si>
  <si>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</si>
  <si>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</si>
  <si>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</si>
  <si>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</si>
  <si>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</si>
  <si>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</si>
  <si>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</si>
  <si>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</si>
  <si>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</si>
  <si>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</si>
  <si>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</si>
  <si>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</si>
  <si>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</si>
  <si>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</si>
  <si>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</si>
  <si>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</si>
  <si>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</si>
  <si>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</si>
  <si>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</si>
  <si>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</si>
  <si>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</si>
  <si>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</si>
  <si>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</si>
  <si>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</si>
  <si>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</si>
  <si>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</si>
  <si>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</si>
  <si>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</si>
  <si>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</si>
  <si>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</si>
  <si>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</si>
  <si>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</si>
  <si>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</si>
  <si>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</si>
  <si>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</si>
  <si>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</si>
  <si>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</si>
  <si>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</si>
  <si>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</si>
  <si>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</si>
  <si>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</si>
  <si>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</si>
  <si>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</si>
  <si>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</si>
  <si>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</si>
  <si>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</si>
  <si>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</si>
  <si>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</si>
  <si>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</si>
  <si>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</si>
  <si>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</si>
  <si>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</si>
  <si>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</si>
  <si>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</si>
  <si>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</si>
  <si>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</si>
  <si>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</si>
  <si>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</si>
  <si>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</si>
  <si>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</si>
  <si>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</si>
  <si>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</si>
  <si>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</si>
  <si>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</si>
  <si>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</si>
  <si>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</si>
  <si>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</si>
  <si>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</si>
  <si>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</si>
  <si>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</si>
  <si>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</si>
  <si>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</si>
  <si>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</si>
  <si>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</si>
  <si>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</si>
  <si>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</si>
  <si>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</si>
  <si>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</si>
  <si>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</si>
  <si>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</si>
  <si>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</si>
  <si>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</si>
  <si>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</si>
  <si>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</si>
  <si>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</si>
  <si>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</si>
  <si>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</si>
  <si>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</si>
  <si>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</si>
  <si>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</si>
  <si>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</si>
  <si>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</si>
  <si>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</si>
  <si>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</si>
  <si>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</si>
  <si>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</si>
  <si>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</si>
  <si>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</si>
  <si>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</si>
  <si>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</si>
  <si>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</si>
  <si>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</si>
  <si>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</si>
  <si>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</si>
  <si>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</si>
  <si>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</si>
  <si>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</si>
  <si>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</si>
  <si>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</si>
  <si>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</si>
  <si>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</si>
  <si>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</si>
  <si>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</si>
  <si>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</si>
  <si>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</si>
  <si>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</si>
  <si>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</si>
  <si>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</si>
  <si>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</si>
  <si>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</si>
  <si>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</si>
  <si>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</si>
  <si>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</si>
  <si>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</si>
  <si>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</si>
  <si>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</si>
  <si>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</si>
  <si>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</si>
  <si>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</si>
  <si>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</si>
  <si>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</si>
  <si>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</si>
  <si>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</si>
  <si>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</si>
  <si>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</si>
  <si>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</si>
  <si>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</si>
  <si>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</si>
  <si>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</si>
  <si>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</si>
  <si>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</si>
  <si>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</si>
  <si>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</si>
  <si>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</si>
  <si>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</si>
  <si>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</si>
  <si>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</si>
  <si>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</si>
  <si>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</si>
  <si>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</si>
  <si>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</si>
  <si>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</si>
  <si>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</si>
  <si>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</si>
  <si>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</si>
  <si>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</si>
  <si>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</si>
  <si>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</si>
  <si>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</si>
  <si>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</si>
  <si>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</si>
  <si>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</si>
  <si>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</si>
  <si>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</si>
  <si>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</si>
  <si>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</si>
  <si>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</si>
  <si>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</si>
  <si>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</si>
  <si>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</si>
  <si>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</si>
  <si>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</si>
  <si>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</si>
  <si>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</si>
  <si>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</si>
  <si>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</si>
  <si>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</si>
  <si>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</si>
  <si>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</si>
  <si>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</si>
  <si>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</si>
  <si>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</si>
  <si>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</si>
  <si>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</si>
  <si>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</si>
  <si>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</si>
  <si>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</si>
  <si>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</si>
  <si>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</si>
  <si>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</si>
  <si>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</si>
  <si>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</si>
  <si>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</si>
  <si>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</si>
  <si>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</si>
  <si>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</si>
  <si>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</si>
  <si>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</si>
  <si>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</si>
  <si>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</si>
  <si>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</si>
  <si>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</si>
  <si>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</si>
  <si>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</si>
  <si>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</si>
  <si>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</si>
  <si>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</si>
  <si>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</si>
  <si>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</si>
  <si>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</si>
  <si>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</si>
  <si>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</si>
  <si>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</si>
  <si>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</si>
  <si>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</si>
  <si>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</si>
  <si>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</si>
  <si>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</si>
  <si>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</si>
  <si>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</si>
  <si>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</si>
  <si>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</si>
  <si>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</si>
  <si>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</si>
  <si>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</si>
  <si>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</si>
  <si>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</si>
  <si>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</si>
  <si>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</si>
  <si>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</si>
  <si>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</si>
  <si>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</si>
  <si>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</si>
  <si>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</si>
  <si>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</si>
  <si>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</si>
  <si>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</si>
  <si>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</si>
  <si>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</si>
  <si>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</si>
  <si>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</si>
  <si>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</si>
  <si>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</si>
  <si>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</si>
  <si>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</si>
  <si>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</si>
  <si>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</si>
  <si>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</si>
  <si>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</si>
  <si>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</si>
  <si>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</si>
  <si>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</si>
  <si>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</si>
  <si>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</si>
  <si>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</si>
  <si>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</si>
  <si>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</si>
  <si>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</si>
  <si>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</si>
  <si>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</si>
  <si>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</si>
  <si>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</si>
  <si>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</si>
  <si>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</si>
  <si>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</si>
  <si>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</si>
  <si>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</si>
  <si>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</si>
  <si>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</si>
  <si>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</si>
  <si>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</si>
  <si>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</si>
  <si>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</si>
  <si>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</si>
  <si>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</si>
  <si>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</si>
  <si>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</si>
  <si>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</si>
  <si>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</si>
  <si>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</si>
  <si>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</si>
  <si>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</si>
  <si>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</si>
  <si>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</si>
  <si>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</si>
  <si>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</si>
  <si>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</si>
  <si>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</si>
  <si>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</si>
  <si>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</si>
  <si>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</si>
  <si>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</si>
  <si>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</si>
  <si>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</si>
  <si>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</si>
  <si>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</si>
  <si>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</si>
  <si>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</si>
  <si>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</si>
  <si>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</si>
  <si>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</si>
  <si>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</si>
  <si>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</si>
  <si>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</si>
  <si>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</si>
  <si>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</si>
  <si>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</si>
  <si>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</si>
  <si>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</si>
  <si>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</si>
  <si>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</si>
  <si>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</si>
  <si>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</si>
  <si>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</si>
  <si>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</si>
  <si>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</si>
  <si>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</si>
  <si>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</si>
  <si>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</si>
  <si>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</si>
  <si>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</si>
  <si>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</si>
  <si>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</si>
  <si>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</si>
  <si>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</si>
  <si>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</si>
  <si>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</si>
  <si>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</si>
  <si>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</si>
  <si>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</si>
  <si>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</si>
  <si>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</si>
  <si>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</si>
  <si>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</si>
  <si>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</si>
  <si>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</si>
  <si>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</si>
  <si>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</si>
  <si>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</si>
  <si>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</si>
  <si>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</si>
  <si>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</si>
  <si>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</si>
  <si>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</si>
  <si>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</si>
  <si>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</si>
  <si>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</si>
  <si>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</si>
  <si>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</si>
  <si>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</si>
  <si>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</si>
  <si>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</si>
  <si>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</si>
  <si>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</si>
  <si>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</si>
  <si>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</si>
  <si>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</si>
  <si>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</si>
  <si>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</si>
  <si>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</si>
  <si>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</si>
  <si>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</si>
  <si>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</si>
  <si>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</si>
  <si>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</si>
  <si>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</si>
  <si>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</si>
  <si>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</si>
  <si>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</si>
  <si>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</si>
  <si>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</si>
  <si>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</si>
  <si>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</si>
  <si>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</si>
  <si>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</si>
  <si>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</si>
  <si>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</si>
  <si>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</si>
  <si>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</si>
  <si>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</si>
  <si>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</si>
  <si>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</si>
  <si>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</si>
  <si>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</si>
  <si>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</si>
  <si>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</si>
  <si>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</si>
  <si>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</si>
  <si>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</si>
  <si>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</si>
  <si>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</si>
  <si>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</si>
  <si>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</si>
  <si>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</si>
  <si>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</si>
  <si>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</si>
  <si>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</si>
  <si>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</si>
  <si>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</si>
  <si>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</si>
  <si>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</si>
  <si>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</si>
  <si>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</si>
  <si>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</si>
  <si>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</si>
  <si>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</si>
  <si>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</si>
  <si>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</si>
  <si>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</si>
  <si>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</si>
  <si>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</si>
  <si>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</si>
  <si>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</si>
  <si>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</si>
  <si>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</si>
  <si>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</si>
  <si>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</si>
  <si>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</si>
  <si>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</si>
  <si>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</si>
  <si>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</si>
  <si>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</si>
  <si>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</si>
  <si>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</si>
  <si>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</si>
  <si>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</si>
  <si>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</si>
  <si>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</si>
  <si>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</si>
  <si>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</si>
  <si>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</si>
  <si>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</si>
  <si>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</si>
  <si>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</si>
  <si>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</si>
  <si>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</si>
  <si>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</si>
  <si>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</si>
  <si>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</si>
  <si>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</si>
  <si>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</si>
  <si>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</si>
  <si>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</si>
  <si>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</si>
  <si>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</si>
  <si>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</si>
  <si>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</si>
  <si>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</si>
  <si>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</si>
  <si>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</si>
  <si>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</si>
  <si>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</si>
  <si>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</si>
  <si>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</si>
  <si>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</si>
  <si>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</si>
  <si>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</si>
  <si>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</si>
  <si>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</si>
  <si>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</si>
  <si>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</si>
  <si>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</si>
  <si>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</si>
  <si>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</si>
  <si>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</si>
  <si>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</si>
  <si>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</si>
  <si>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</si>
  <si>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</si>
  <si>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</si>
  <si>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</si>
  <si>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</si>
  <si>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</si>
  <si>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</si>
  <si>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</si>
  <si>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</si>
  <si>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</si>
  <si>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</si>
  <si>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</si>
  <si>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</si>
  <si>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</si>
  <si>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</si>
  <si>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</si>
  <si>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</si>
  <si>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</si>
  <si>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</si>
  <si>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</si>
  <si>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</si>
  <si>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</si>
  <si>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</si>
  <si>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</si>
  <si>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</si>
  <si>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</si>
  <si>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</si>
  <si>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</si>
  <si>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</si>
  <si>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</si>
  <si>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</si>
  <si>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</si>
  <si>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</si>
  <si>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</si>
  <si>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</si>
  <si>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</si>
  <si>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</si>
  <si>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</si>
  <si>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</si>
  <si>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</si>
  <si>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</si>
  <si>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</si>
  <si>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</si>
  <si>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</si>
  <si>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</si>
  <si>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</si>
  <si>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</si>
  <si>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</si>
  <si>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</si>
  <si>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</si>
  <si>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</si>
  <si>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</si>
  <si>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</si>
  <si>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</si>
  <si>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</si>
  <si>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</si>
  <si>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</si>
  <si>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</si>
  <si>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</si>
  <si>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</si>
  <si>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</si>
  <si>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</si>
  <si>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</si>
  <si>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</si>
  <si>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</si>
  <si>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</si>
  <si>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</si>
  <si>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</si>
  <si>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</si>
  <si>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</si>
  <si>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</si>
  <si>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</si>
  <si>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</si>
  <si>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</si>
  <si>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</si>
  <si>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</si>
  <si>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</si>
  <si>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</si>
  <si>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</si>
  <si>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</si>
  <si>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</si>
  <si>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</si>
  <si>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</si>
  <si>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</si>
  <si>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</si>
  <si>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</si>
  <si>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</si>
  <si>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</si>
  <si>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</si>
  <si>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</si>
  <si>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</si>
  <si>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</si>
  <si>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</si>
  <si>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</si>
  <si>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</si>
  <si>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</si>
  <si>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</si>
  <si>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</si>
  <si>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</si>
  <si>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</si>
  <si>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</si>
  <si>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</si>
  <si>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</si>
  <si>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</si>
  <si>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</si>
  <si>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</si>
  <si>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</si>
  <si>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</si>
  <si>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</si>
  <si>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</si>
  <si>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</si>
  <si>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</si>
  <si>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</si>
  <si>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</si>
  <si>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</si>
  <si>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</si>
  <si>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</si>
  <si>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</si>
  <si>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</si>
  <si>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</si>
  <si>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</si>
  <si>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</si>
  <si>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</si>
  <si>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</si>
  <si>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</si>
  <si>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</si>
  <si>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</si>
  <si>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</si>
  <si>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</si>
  <si>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</si>
  <si>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</si>
  <si>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</si>
  <si>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</si>
  <si>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</si>
  <si>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</si>
  <si>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</si>
  <si>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</si>
  <si>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</si>
  <si>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</si>
  <si>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</si>
  <si>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</si>
  <si>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</si>
  <si>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</si>
  <si>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</si>
  <si>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</si>
  <si>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</si>
  <si>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</si>
  <si>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</si>
  <si>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</si>
  <si>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</si>
  <si>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</si>
  <si>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</si>
  <si>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</si>
  <si>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</si>
  <si>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</si>
  <si>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</si>
  <si>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</si>
  <si>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</si>
  <si>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</si>
  <si>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</si>
  <si>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</si>
  <si>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</si>
  <si>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</si>
  <si>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</si>
  <si>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</si>
  <si>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</si>
  <si>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</si>
  <si>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</si>
  <si>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</si>
  <si>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</si>
  <si>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</si>
  <si>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</si>
  <si>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</si>
  <si>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</si>
  <si>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</si>
  <si>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</si>
  <si>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</si>
  <si>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</si>
  <si>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</si>
  <si>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</si>
  <si>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</si>
  <si>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</si>
  <si>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</si>
  <si>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</si>
  <si>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</si>
  <si>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</si>
  <si>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</si>
  <si>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</si>
  <si>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</si>
  <si>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</si>
  <si>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</si>
  <si>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</si>
  <si>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</si>
  <si>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</si>
  <si>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</si>
  <si>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</si>
  <si>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</si>
  <si>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</si>
  <si>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</si>
  <si>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</si>
  <si>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</si>
  <si>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</si>
  <si>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</si>
  <si>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</si>
  <si>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</si>
  <si>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</si>
  <si>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</si>
  <si>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</si>
  <si>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</si>
  <si>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</si>
  <si>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</si>
  <si>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</si>
  <si>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</si>
  <si>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</si>
  <si>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</si>
  <si>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</si>
  <si>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</si>
  <si>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</si>
  <si>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</si>
  <si>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</si>
  <si>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</si>
  <si>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</si>
  <si>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</si>
  <si>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</si>
  <si>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</si>
  <si>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</si>
  <si>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</si>
  <si>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</si>
  <si>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</si>
  <si>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</si>
  <si>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</si>
  <si>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</si>
  <si>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</si>
  <si>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</si>
  <si>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</si>
  <si>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</si>
  <si>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</si>
  <si>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</si>
  <si>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</si>
  <si>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</si>
  <si>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</si>
  <si>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</si>
  <si>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</si>
  <si>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</si>
  <si>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</si>
  <si>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</si>
  <si>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</si>
  <si>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</si>
  <si>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</si>
  <si>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</si>
  <si>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</si>
  <si>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</si>
  <si>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</si>
  <si>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</si>
  <si>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</si>
  <si>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</si>
  <si>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</si>
  <si>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</si>
  <si>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</si>
  <si>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</si>
  <si>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</si>
  <si>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</si>
  <si>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</si>
  <si>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</si>
  <si>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</si>
  <si>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</si>
  <si>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</si>
  <si>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</si>
  <si>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</si>
  <si>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</si>
  <si>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</si>
  <si>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</si>
  <si>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</si>
  <si>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</si>
  <si>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</si>
  <si>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</si>
  <si>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</si>
  <si>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</si>
  <si>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</si>
  <si>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</si>
  <si>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</si>
  <si>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</si>
  <si>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</si>
  <si>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</si>
  <si>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</si>
  <si>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</si>
  <si>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</si>
  <si>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</si>
  <si>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</si>
  <si>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</si>
  <si>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</si>
  <si>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</si>
  <si>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</si>
  <si>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</si>
  <si>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</si>
  <si>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</si>
  <si>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</si>
  <si>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</si>
  <si>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</si>
  <si>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</si>
  <si>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</si>
  <si>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</si>
  <si>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</si>
  <si>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</si>
  <si>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</si>
  <si>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</si>
  <si>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</si>
  <si>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</si>
  <si>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</si>
  <si>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</si>
  <si>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</si>
  <si>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</si>
  <si>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</si>
  <si>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</si>
  <si>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</si>
  <si>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</si>
  <si>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</si>
  <si>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</si>
  <si>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</si>
  <si>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</si>
  <si>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</si>
  <si>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</si>
  <si>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</si>
  <si>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</si>
  <si>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</si>
  <si>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</si>
  <si>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</si>
  <si>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</si>
  <si>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</si>
  <si>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</si>
  <si>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</si>
  <si>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</si>
  <si>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</si>
  <si>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</si>
  <si>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</si>
  <si>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</si>
  <si>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</si>
  <si>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</si>
  <si>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</si>
  <si>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</si>
  <si>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</si>
  <si>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</si>
  <si>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</si>
  <si>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</si>
  <si>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</si>
  <si>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</si>
  <si>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</si>
  <si>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</si>
  <si>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</si>
  <si>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</si>
  <si>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</si>
  <si>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</si>
  <si>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</si>
  <si>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</si>
  <si>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</si>
  <si>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</si>
  <si>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</si>
  <si>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</si>
  <si>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</si>
  <si>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</si>
  <si>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</si>
  <si>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</si>
  <si>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</si>
  <si>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</si>
  <si>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</si>
  <si>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</si>
  <si>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</si>
  <si>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</si>
  <si>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</si>
  <si>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</si>
  <si>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</si>
  <si>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</si>
  <si>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</si>
  <si>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</si>
  <si>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</si>
  <si>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</si>
  <si>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</si>
  <si>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</si>
  <si>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</si>
  <si>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</si>
  <si>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</si>
  <si>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</si>
  <si>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</si>
  <si>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</si>
  <si>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</si>
  <si>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</si>
  <si>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</si>
  <si>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</si>
  <si>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</si>
  <si>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</si>
  <si>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</si>
  <si>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</si>
  <si>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</si>
  <si>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</si>
  <si>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</si>
  <si>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</si>
  <si>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</si>
  <si>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</si>
  <si>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</si>
  <si>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</si>
  <si>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</si>
  <si>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</si>
  <si>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</si>
  <si>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</si>
  <si>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</si>
  <si>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</si>
  <si>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</si>
  <si>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</si>
  <si>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</si>
  <si>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</si>
  <si>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</si>
  <si>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</si>
  <si>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</si>
  <si>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</si>
  <si>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</si>
  <si>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</si>
  <si>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</si>
  <si>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</si>
  <si>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</si>
  <si>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</si>
  <si>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</si>
  <si>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</si>
  <si>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</si>
  <si>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</si>
  <si>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</si>
  <si>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</si>
  <si>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</si>
  <si>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</si>
  <si>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</si>
  <si>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</si>
  <si>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</si>
  <si>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</si>
  <si>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</si>
  <si>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</si>
  <si>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</si>
  <si>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</si>
  <si>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</si>
  <si>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</si>
  <si>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</si>
  <si>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</si>
  <si>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</si>
  <si>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</si>
  <si>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</si>
  <si>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</si>
  <si>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</si>
  <si>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</si>
  <si>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</si>
  <si>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</si>
  <si>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</si>
  <si>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</si>
  <si>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</si>
  <si>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</si>
  <si>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</si>
  <si>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</si>
  <si>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</si>
  <si>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</si>
  <si>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</si>
  <si>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</si>
  <si>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</si>
  <si>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</si>
  <si>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</si>
  <si>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</si>
  <si>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</si>
  <si>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</si>
  <si>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</si>
  <si>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</si>
  <si>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</si>
  <si>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</si>
  <si>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</si>
  <si>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</si>
  <si>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</si>
  <si>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</si>
  <si>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</si>
  <si>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</si>
  <si>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</si>
  <si>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</si>
  <si>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</si>
  <si>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</si>
  <si>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</si>
  <si>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</si>
  <si>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</si>
  <si>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</si>
  <si>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</si>
  <si>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</si>
  <si>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</si>
  <si>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</si>
  <si>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</si>
  <si>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</si>
  <si>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</si>
  <si>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</si>
  <si>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</si>
  <si>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</si>
  <si>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</si>
  <si>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</si>
  <si>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</si>
  <si>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</si>
  <si>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</si>
  <si>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</si>
  <si>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</si>
  <si>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</si>
  <si>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</si>
  <si>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</si>
  <si>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</si>
  <si>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</si>
  <si>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</si>
  <si>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</si>
  <si>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</si>
  <si>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</si>
  <si>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</si>
  <si>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</si>
  <si>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</si>
  <si>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</si>
  <si>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</si>
  <si>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</si>
  <si>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</si>
  <si>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</si>
  <si>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</si>
  <si>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</si>
  <si>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</si>
  <si>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</si>
  <si>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</si>
  <si>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</si>
  <si>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</si>
  <si>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</si>
  <si>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</si>
  <si>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</si>
  <si>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</si>
  <si>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</si>
  <si>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</si>
  <si>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</si>
  <si>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</si>
  <si>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</si>
  <si>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</si>
  <si>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</si>
  <si>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</si>
  <si>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</si>
  <si>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</si>
  <si>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</si>
  <si>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</si>
  <si>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</si>
  <si>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</si>
  <si>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</si>
  <si>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</si>
  <si>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</si>
  <si>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</si>
  <si>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</si>
  <si>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</si>
  <si>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</si>
  <si>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</si>
  <si>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</si>
  <si>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</si>
  <si>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</si>
  <si>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</si>
  <si>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</si>
  <si>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</si>
  <si>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</si>
  <si>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</si>
  <si>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</si>
  <si>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</si>
  <si>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</si>
  <si>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</si>
  <si>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</si>
  <si>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</si>
  <si>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</si>
  <si>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</si>
  <si>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</si>
  <si>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</si>
  <si>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</si>
  <si>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</si>
  <si>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</si>
  <si>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</si>
  <si>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</si>
  <si>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</si>
  <si>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</si>
  <si>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</si>
  <si>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</si>
  <si>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</si>
  <si>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</si>
  <si>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</si>
  <si>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</si>
  <si>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</si>
  <si>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</si>
  <si>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</si>
  <si>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</si>
  <si>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</si>
  <si>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</si>
  <si>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</si>
  <si>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</si>
  <si>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</si>
  <si>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</si>
  <si>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</si>
  <si>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</si>
  <si>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</si>
  <si>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</si>
  <si>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</si>
  <si>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</si>
  <si>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</si>
  <si>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</si>
  <si>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</si>
  <si>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</si>
  <si>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</si>
  <si>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</si>
  <si>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</si>
  <si>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</si>
  <si>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</si>
  <si>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</si>
  <si>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</si>
  <si>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</si>
  <si>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</si>
  <si>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</si>
  <si>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</si>
  <si>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</si>
  <si>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</si>
  <si>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</si>
  <si>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</si>
  <si>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</si>
  <si>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</si>
  <si>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</si>
  <si>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</si>
  <si>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</si>
  <si>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</si>
  <si>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</si>
  <si>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</si>
  <si>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</si>
  <si>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</si>
  <si>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</si>
  <si>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</si>
  <si>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</si>
  <si>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</si>
  <si>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</si>
  <si>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</si>
  <si>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</si>
  <si>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</si>
  <si>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</si>
  <si>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</si>
  <si>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</si>
  <si>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</si>
  <si>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</si>
  <si>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</si>
  <si>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</si>
  <si>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</si>
  <si>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</si>
  <si>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</si>
  <si>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</si>
  <si>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</si>
  <si>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</si>
  <si>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</si>
  <si>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</si>
  <si>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</si>
  <si>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</si>
  <si>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</si>
  <si>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</si>
  <si>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</si>
  <si>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</si>
  <si>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</si>
  <si>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</si>
  <si>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</si>
  <si>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</si>
  <si>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</si>
  <si>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</si>
  <si>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</si>
  <si>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</si>
  <si>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</si>
  <si>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</si>
  <si>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</si>
  <si>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</si>
  <si>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</si>
  <si>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</si>
  <si>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</si>
  <si>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</si>
  <si>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</si>
  <si>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</si>
  <si>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</si>
  <si>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</si>
  <si>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</si>
  <si>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</si>
  <si>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</si>
  <si>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</si>
  <si>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</si>
  <si>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</si>
  <si>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</si>
  <si>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</si>
  <si>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</si>
  <si>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</si>
  <si>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</si>
  <si>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</si>
  <si>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</si>
  <si>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</si>
  <si>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</si>
  <si>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</si>
  <si>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</si>
  <si>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</si>
  <si>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</si>
  <si>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</si>
  <si>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</si>
  <si>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</si>
  <si>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</si>
  <si>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</si>
  <si>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</si>
  <si>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</si>
  <si>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</si>
  <si>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</si>
  <si>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</si>
  <si>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</si>
  <si>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</si>
  <si>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</si>
  <si>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</si>
  <si>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</si>
  <si>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</si>
  <si>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</si>
  <si>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</si>
  <si>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</si>
  <si>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</si>
  <si>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</si>
  <si>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</si>
  <si>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</si>
  <si>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</si>
  <si>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</si>
  <si>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</si>
  <si>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</si>
  <si>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</si>
  <si>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</si>
  <si>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</si>
  <si>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</si>
  <si>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</si>
  <si>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</si>
  <si>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</si>
  <si>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</si>
  <si>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</si>
  <si>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</si>
  <si>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</si>
  <si>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</si>
  <si>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</si>
  <si>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</si>
  <si>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</si>
  <si>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</si>
  <si>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</si>
  <si>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</si>
  <si>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</si>
  <si>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</si>
  <si>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</si>
  <si>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</si>
  <si>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</si>
  <si>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</si>
  <si>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</si>
  <si>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</si>
  <si>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</si>
  <si>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</si>
  <si>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</si>
  <si>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</si>
  <si>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</si>
  <si>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</si>
  <si>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</si>
  <si>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</si>
  <si>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</si>
  <si>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</si>
  <si>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</si>
  <si>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</si>
  <si>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</si>
  <si>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</si>
  <si>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</si>
  <si>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</si>
  <si>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</si>
  <si>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</si>
  <si>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</si>
  <si>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</si>
  <si>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</si>
  <si>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</si>
  <si>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</si>
  <si>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</si>
  <si>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</si>
  <si>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</si>
  <si>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</si>
  <si>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</si>
  <si>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</si>
  <si>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</si>
  <si>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</si>
  <si>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</si>
  <si>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</si>
  <si>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</si>
  <si>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</si>
  <si>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</si>
  <si>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</si>
  <si>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</si>
  <si>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</si>
  <si>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</si>
  <si>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</si>
  <si>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</si>
  <si>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</si>
  <si>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</si>
  <si>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</si>
  <si>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</si>
  <si>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</si>
  <si>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</si>
  <si>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</si>
  <si>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</si>
  <si>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</si>
  <si>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</si>
  <si>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</si>
  <si>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</si>
  <si>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</si>
  <si>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</si>
  <si>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</si>
  <si>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</si>
  <si>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</si>
  <si>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</si>
  <si>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</si>
  <si>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</si>
  <si>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</si>
  <si>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</si>
  <si>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</si>
  <si>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</si>
  <si>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</si>
  <si>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</si>
  <si>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</si>
  <si>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</si>
  <si>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</si>
  <si>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</si>
  <si>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</si>
  <si>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</si>
  <si>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</si>
  <si>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</si>
  <si>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</si>
  <si>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</si>
  <si>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</si>
  <si>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</si>
  <si>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</si>
  <si>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</si>
  <si>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</si>
  <si>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</si>
  <si>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</si>
  <si>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</si>
  <si>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</si>
  <si>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</si>
  <si>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</si>
  <si>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</si>
  <si>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</si>
  <si>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</si>
  <si>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</si>
  <si>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</si>
  <si>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</si>
  <si>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</si>
  <si>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</si>
  <si>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</si>
  <si>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</si>
  <si>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</si>
  <si>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</si>
  <si>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</si>
  <si>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</si>
  <si>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</si>
  <si>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</si>
  <si>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</si>
  <si>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</si>
  <si>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</si>
  <si>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</si>
  <si>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</si>
  <si>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</si>
  <si>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</si>
  <si>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</si>
  <si>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</si>
  <si>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</si>
  <si>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</si>
  <si>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</si>
  <si>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</si>
  <si>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</si>
  <si>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</si>
  <si>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</si>
  <si>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</si>
  <si>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</si>
  <si>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</si>
  <si>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</si>
  <si>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</si>
  <si>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</si>
  <si>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</si>
  <si>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</si>
  <si>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</si>
  <si>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</si>
  <si>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</si>
  <si>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</si>
  <si>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</si>
  <si>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</si>
  <si>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</si>
  <si>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</si>
  <si>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</si>
  <si>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</si>
  <si>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</si>
  <si>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</si>
  <si>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</si>
  <si>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</si>
  <si>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</si>
  <si>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</si>
  <si>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</si>
  <si>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</si>
  <si>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</si>
  <si>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</si>
  <si>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</si>
  <si>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</si>
  <si>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</si>
  <si>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</si>
  <si>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</si>
  <si>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</si>
  <si>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</si>
  <si>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</si>
  <si>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</si>
  <si>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</si>
  <si>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</si>
  <si>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</si>
  <si>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</si>
  <si>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</si>
  <si>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</si>
  <si>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</si>
  <si>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</si>
  <si>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</si>
  <si>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</si>
  <si>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</si>
  <si>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</si>
  <si>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</si>
  <si>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</si>
  <si>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</si>
  <si>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</si>
  <si>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</si>
  <si>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</si>
  <si>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</si>
  <si>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</si>
  <si>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</si>
  <si>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</si>
  <si>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</si>
  <si>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</si>
  <si>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</si>
  <si>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</si>
  <si>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</si>
  <si>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</si>
  <si>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</si>
  <si>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</si>
  <si>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</si>
  <si>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</si>
  <si>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</si>
  <si>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</si>
  <si>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</si>
  <si>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</si>
  <si>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</si>
  <si>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</si>
  <si>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</si>
  <si>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</si>
  <si>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</si>
  <si>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</si>
  <si>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</si>
  <si>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</si>
  <si>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</si>
  <si>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</si>
  <si>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</si>
  <si>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</si>
  <si>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</si>
  <si>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</si>
  <si>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</si>
  <si>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</si>
  <si>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</si>
  <si>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</si>
  <si>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</si>
  <si>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</si>
  <si>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</si>
  <si>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</si>
  <si>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</si>
  <si>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</si>
  <si>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</si>
  <si>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</si>
  <si>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</si>
  <si>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</si>
  <si>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</si>
  <si>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</si>
  <si>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</si>
  <si>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</si>
  <si>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</si>
  <si>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</si>
  <si>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</si>
  <si>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</si>
  <si>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</si>
  <si>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</si>
  <si>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</si>
  <si>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</si>
  <si>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</si>
  <si>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</si>
  <si>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</si>
  <si>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</si>
  <si>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</si>
  <si>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</si>
  <si>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</si>
  <si>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</si>
  <si>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</si>
  <si>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</si>
  <si>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</si>
  <si>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</si>
  <si>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</si>
  <si>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</si>
  <si>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</si>
  <si>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</si>
  <si>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</si>
  <si>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</si>
  <si>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</si>
  <si>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</si>
  <si>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</si>
  <si>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</si>
  <si>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</si>
  <si>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</si>
  <si>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</si>
  <si>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</si>
  <si>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</si>
  <si>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</si>
  <si>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</si>
  <si>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</si>
  <si>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</si>
  <si>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</si>
  <si>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</si>
  <si>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</si>
  <si>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</si>
  <si>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</si>
  <si>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</si>
  <si>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</si>
  <si>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</si>
  <si>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</si>
  <si>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</si>
  <si>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</si>
  <si>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</si>
  <si>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</si>
  <si>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</si>
  <si>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</si>
  <si>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</si>
  <si>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</si>
  <si>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</si>
  <si>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</si>
  <si>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</si>
  <si>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</si>
  <si>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</si>
  <si>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</si>
  <si>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</si>
  <si>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</si>
  <si>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</si>
  <si>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</si>
  <si>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</si>
  <si>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</si>
  <si>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</si>
  <si>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</si>
  <si>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</si>
  <si>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</si>
  <si>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</si>
  <si>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</si>
  <si>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</si>
  <si>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</si>
  <si>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</si>
  <si>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</si>
  <si>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</si>
  <si>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</si>
  <si>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</si>
  <si>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</si>
  <si>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</si>
  <si>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</si>
  <si>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</si>
  <si>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</si>
  <si>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</si>
  <si>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</si>
  <si>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</si>
  <si>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</si>
  <si>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</si>
  <si>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</si>
  <si>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</si>
  <si>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</si>
  <si>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</si>
  <si>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</si>
  <si>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</si>
  <si>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</si>
  <si>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</si>
  <si>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</si>
  <si>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</si>
  <si>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</si>
  <si>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</si>
  <si>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</si>
  <si>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</si>
  <si>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</si>
  <si>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</si>
  <si>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</si>
  <si>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</si>
  <si>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</si>
  <si>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</si>
  <si>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</si>
  <si>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</si>
  <si>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</si>
  <si>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</si>
  <si>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</si>
  <si>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</si>
  <si>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</si>
  <si>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</si>
  <si>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</si>
  <si>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</si>
  <si>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</si>
  <si>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</si>
  <si>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</si>
  <si>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</si>
  <si>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</si>
  <si>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</si>
  <si>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</si>
  <si>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</si>
  <si>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</si>
  <si>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</si>
  <si>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</si>
  <si>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</si>
  <si>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</si>
  <si>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</si>
  <si>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</si>
  <si>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</si>
  <si>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</si>
  <si>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</si>
  <si>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</si>
  <si>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</si>
  <si>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</si>
  <si>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</si>
  <si>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</si>
  <si>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</si>
  <si>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</si>
  <si>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</si>
  <si>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</si>
  <si>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</si>
  <si>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</si>
  <si>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</si>
  <si>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</si>
  <si>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</si>
  <si>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</si>
  <si>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</si>
  <si>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</si>
  <si>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</si>
  <si>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</si>
  <si>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</si>
  <si>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</si>
  <si>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</si>
  <si>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</si>
  <si>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</si>
  <si>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</si>
  <si>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</si>
  <si>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</si>
  <si>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</si>
  <si>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</si>
  <si>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</si>
  <si>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</si>
  <si>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</si>
  <si>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</si>
  <si>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</si>
  <si>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</si>
  <si>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</si>
  <si>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</si>
  <si>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</si>
  <si>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</si>
  <si>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</si>
  <si>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</si>
  <si>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</si>
  <si>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</si>
  <si>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</si>
  <si>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</si>
  <si>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</si>
  <si>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</si>
  <si>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</si>
  <si>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</si>
  <si>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</si>
  <si>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</si>
  <si>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</si>
  <si>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</si>
  <si>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</si>
  <si>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</si>
  <si>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</si>
  <si>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</si>
  <si>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</si>
  <si>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</si>
  <si>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</si>
  <si>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</si>
  <si>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</si>
  <si>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</si>
  <si>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</si>
  <si>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</si>
  <si>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</si>
  <si>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</si>
  <si>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</si>
  <si>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</si>
  <si>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</si>
  <si>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</si>
  <si>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</si>
  <si>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</si>
  <si>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</si>
  <si>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</si>
  <si>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</si>
  <si>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</si>
  <si>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</si>
  <si>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</si>
  <si>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</si>
  <si>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</si>
  <si>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</si>
  <si>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</si>
  <si>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</si>
  <si>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</si>
  <si>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</si>
  <si>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</si>
  <si>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</si>
  <si>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</si>
  <si>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</si>
  <si>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</si>
  <si>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</si>
  <si>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</si>
  <si>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</si>
  <si>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</si>
  <si>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</si>
  <si>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</si>
  <si>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</si>
  <si>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</si>
  <si>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</si>
  <si>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</si>
  <si>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</si>
  <si>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</si>
  <si>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</si>
  <si>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</si>
  <si>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</si>
  <si>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</si>
  <si>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</si>
  <si>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</si>
  <si>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</si>
  <si>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</si>
  <si>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</si>
  <si>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</si>
  <si>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</si>
  <si>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</si>
  <si>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</si>
  <si>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</si>
  <si>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</si>
  <si>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</si>
  <si>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</si>
  <si>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</si>
  <si>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</si>
  <si>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</si>
  <si>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</si>
  <si>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</si>
  <si>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</si>
  <si>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</si>
  <si>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</si>
  <si>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</si>
  <si>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</si>
  <si>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</si>
  <si>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</si>
  <si>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</si>
  <si>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</si>
  <si>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</si>
  <si>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</si>
  <si>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</si>
  <si>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</si>
  <si>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</si>
  <si>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</si>
  <si>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</si>
  <si>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</si>
  <si>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</si>
  <si>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</si>
  <si>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</si>
  <si>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</si>
  <si>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</si>
  <si>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</si>
  <si>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</si>
  <si>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</si>
  <si>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</si>
  <si>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</si>
  <si>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</si>
  <si>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</si>
  <si>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</si>
  <si>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</si>
  <si>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</si>
  <si>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</si>
  <si>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</si>
  <si>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</si>
  <si>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</si>
  <si>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</si>
  <si>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</si>
  <si>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</si>
  <si>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</si>
  <si>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</si>
  <si>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</si>
  <si>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</si>
  <si>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</si>
  <si>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</si>
  <si>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</si>
  <si>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</si>
  <si>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</si>
  <si>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</si>
  <si>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</si>
  <si>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</si>
  <si>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</si>
  <si>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</si>
  <si>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</si>
  <si>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</si>
  <si>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</si>
  <si>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</si>
  <si>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</si>
  <si>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</si>
  <si>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</si>
  <si>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</si>
  <si>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</si>
  <si>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</si>
  <si>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</si>
  <si>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</si>
  <si>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</si>
  <si>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</si>
  <si>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</si>
  <si>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</si>
  <si>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</si>
  <si>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</si>
  <si>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</si>
  <si>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</si>
  <si>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</si>
  <si>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</si>
  <si>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</si>
  <si>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</si>
  <si>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</si>
  <si>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</si>
  <si>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</si>
  <si>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</si>
  <si>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</si>
  <si>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</si>
  <si>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</si>
  <si>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</si>
  <si>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</si>
  <si>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</si>
  <si>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</si>
  <si>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</si>
  <si>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</si>
  <si>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</si>
  <si>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</si>
  <si>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</si>
  <si>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</si>
  <si>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</si>
  <si>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</si>
  <si>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</si>
  <si>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</si>
  <si>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</si>
  <si>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</si>
  <si>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</si>
  <si>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</si>
  <si>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</si>
  <si>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</si>
  <si>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</si>
  <si>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</si>
  <si>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</si>
  <si>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</si>
  <si>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</si>
  <si>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</si>
  <si>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</si>
  <si>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</si>
  <si>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</si>
  <si>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</si>
  <si>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</si>
  <si>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</si>
  <si>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</si>
  <si>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</si>
  <si>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</si>
  <si>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</si>
  <si>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</si>
  <si>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</si>
  <si>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</si>
  <si>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</si>
  <si>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</si>
  <si>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</si>
  <si>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</si>
  <si>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</si>
  <si>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</si>
  <si>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</si>
  <si>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</si>
  <si>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</si>
  <si>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</si>
  <si>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</si>
  <si>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</si>
  <si>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</si>
  <si>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</si>
  <si>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</si>
  <si>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</si>
  <si>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</si>
  <si>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</si>
  <si>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</si>
  <si>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</si>
  <si>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</si>
  <si>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</si>
  <si>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</si>
  <si>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</si>
  <si>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</si>
  <si>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</si>
  <si>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</si>
  <si>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</si>
  <si>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</si>
  <si>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</si>
  <si>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</si>
  <si>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</si>
  <si>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</si>
  <si>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</si>
  <si>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</si>
  <si>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</si>
  <si>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</si>
  <si>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</si>
  <si>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</si>
  <si>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</si>
  <si>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</si>
  <si>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</si>
  <si>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</si>
  <si>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</si>
  <si>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</si>
  <si>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</si>
  <si>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</si>
  <si>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</si>
  <si>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</si>
  <si>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</si>
  <si>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</si>
  <si>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</si>
  <si>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</si>
  <si>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</si>
  <si>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</si>
  <si>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</si>
  <si>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</si>
  <si>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</si>
  <si>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</si>
  <si>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</si>
  <si>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</si>
  <si>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</si>
  <si>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</si>
  <si>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</si>
  <si>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</si>
  <si>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</si>
  <si>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</si>
  <si>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</si>
  <si>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</si>
  <si>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</si>
  <si>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</si>
  <si>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</si>
  <si>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</si>
  <si>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</si>
  <si>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</si>
  <si>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</si>
  <si>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</si>
  <si>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</si>
  <si>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</si>
  <si>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</si>
  <si>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</si>
  <si>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</si>
  <si>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</si>
  <si>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</si>
  <si>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</si>
  <si>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</si>
  <si>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</si>
  <si>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</si>
  <si>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</si>
  <si>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</si>
  <si>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</si>
  <si>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</si>
  <si>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</si>
  <si>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</si>
  <si>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</si>
  <si>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</si>
  <si>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</si>
  <si>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</si>
  <si>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</si>
  <si>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</si>
  <si>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</si>
  <si>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</si>
  <si>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</si>
  <si>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</si>
  <si>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</si>
  <si>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</si>
  <si>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</si>
  <si>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</si>
  <si>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</si>
  <si>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</si>
  <si>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</si>
  <si>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</si>
  <si>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</si>
  <si>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</si>
  <si>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</si>
  <si>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</si>
  <si>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</si>
  <si>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</si>
  <si>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</si>
  <si>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</si>
  <si>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</si>
  <si>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</si>
  <si>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</si>
  <si>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</si>
  <si>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</si>
  <si>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</si>
  <si>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</si>
  <si>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</si>
  <si>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</si>
  <si>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</si>
  <si>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</si>
  <si>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</si>
  <si>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</si>
  <si>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</si>
  <si>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</si>
  <si>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</si>
  <si>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</si>
  <si>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</si>
  <si>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</si>
  <si>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</si>
  <si>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</si>
  <si>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</si>
  <si>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</si>
  <si>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</si>
  <si>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</si>
  <si>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</si>
  <si>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</si>
  <si>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</si>
  <si>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</si>
  <si>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</si>
  <si>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</si>
  <si>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</si>
  <si>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</si>
  <si>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</si>
  <si>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</si>
  <si>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</si>
  <si>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</si>
  <si>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</si>
  <si>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</si>
  <si>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</si>
  <si>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</si>
  <si>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</si>
  <si>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</si>
  <si>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</si>
  <si>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</si>
  <si>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</si>
  <si>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</si>
  <si>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</si>
  <si>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</si>
  <si>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</si>
  <si>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</si>
  <si>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</si>
  <si>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</si>
  <si>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</si>
  <si>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</si>
  <si>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</si>
  <si>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</si>
  <si>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</si>
  <si>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</si>
  <si>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</si>
  <si>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</si>
  <si>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</si>
  <si>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</si>
  <si>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</si>
  <si>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</si>
  <si>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</si>
  <si>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</si>
  <si>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</si>
  <si>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</si>
  <si>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</si>
  <si>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</si>
  <si>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</si>
  <si>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</si>
  <si>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</si>
  <si>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</si>
  <si>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</si>
  <si>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</si>
  <si>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</si>
  <si>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</si>
  <si>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</si>
  <si>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</si>
  <si>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</si>
  <si>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</si>
  <si>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</si>
  <si>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</si>
  <si>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</si>
  <si>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</si>
  <si>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</si>
  <si>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</si>
  <si>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</si>
  <si>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</si>
  <si>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</si>
  <si>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</si>
  <si>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</si>
  <si>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</si>
  <si>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</si>
  <si>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</si>
  <si>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</si>
  <si>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</si>
  <si>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</si>
  <si>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</si>
  <si>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</si>
  <si>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</si>
  <si>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</si>
  <si>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</si>
  <si>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</si>
  <si>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</si>
  <si>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</si>
  <si>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</si>
  <si>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</si>
  <si>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</si>
  <si>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</si>
  <si>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</si>
  <si>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</si>
  <si>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</si>
  <si>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</si>
  <si>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</si>
  <si>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</si>
  <si>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</si>
  <si>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</si>
  <si>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</si>
  <si>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</si>
  <si>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</si>
  <si>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</si>
  <si>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</si>
  <si>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</si>
  <si>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</si>
  <si>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</si>
  <si>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</si>
  <si>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</si>
  <si>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</si>
  <si>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</si>
  <si>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</si>
  <si>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</si>
  <si>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</si>
  <si>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</si>
  <si>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</si>
  <si>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</si>
  <si>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</si>
  <si>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</si>
  <si>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</si>
  <si>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</si>
  <si>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</si>
  <si>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</si>
  <si>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</si>
  <si>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</si>
  <si>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</si>
  <si>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</si>
  <si>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</si>
  <si>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</si>
  <si>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</si>
  <si>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</si>
  <si>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</si>
  <si>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</si>
  <si>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</si>
  <si>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</si>
  <si>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</si>
  <si>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</si>
  <si>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</si>
  <si>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</si>
  <si>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</si>
  <si>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</si>
  <si>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</si>
  <si>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</si>
  <si>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</si>
  <si>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</si>
  <si>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</si>
  <si>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</si>
  <si>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</si>
  <si>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</si>
  <si>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</si>
  <si>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</si>
  <si>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</si>
  <si>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</si>
  <si>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</si>
  <si>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</si>
  <si>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</si>
  <si>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</si>
  <si>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</si>
  <si>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</si>
  <si>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</si>
  <si>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</si>
  <si>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</si>
  <si>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</si>
  <si>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</si>
  <si>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</si>
  <si>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</si>
  <si>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</si>
  <si>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</si>
  <si>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</si>
  <si>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</si>
  <si>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</si>
  <si>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</si>
  <si>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</si>
  <si>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</si>
  <si>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</si>
  <si>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</si>
  <si>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</si>
  <si>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</si>
  <si>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</si>
  <si>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</si>
  <si>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</si>
  <si>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</si>
  <si>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</si>
  <si>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</si>
  <si>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</si>
  <si>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</si>
  <si>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</si>
  <si>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</si>
  <si>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</si>
  <si>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</si>
  <si>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</si>
  <si>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</si>
  <si>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</si>
  <si>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</si>
  <si>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</si>
  <si>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</si>
  <si>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</si>
  <si>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</si>
  <si>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</si>
  <si>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</si>
  <si>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</si>
  <si>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</si>
  <si>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</si>
  <si>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</si>
  <si>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</si>
  <si>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</si>
  <si>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</si>
  <si>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</si>
  <si>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</si>
  <si>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</si>
  <si>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</si>
  <si>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</si>
  <si>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</si>
  <si>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</si>
  <si>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</si>
  <si>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</si>
  <si>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</si>
  <si>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</si>
  <si>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</si>
  <si>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</si>
  <si>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</si>
  <si>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</si>
  <si>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</si>
  <si>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</si>
  <si>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</si>
  <si>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</si>
  <si>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</si>
  <si>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</si>
  <si>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</si>
  <si>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</si>
  <si>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</si>
  <si>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</si>
  <si>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</si>
  <si>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</si>
  <si>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</si>
  <si>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</si>
  <si>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</si>
  <si>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</si>
  <si>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</si>
  <si>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</si>
  <si>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</si>
  <si>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</si>
  <si>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</si>
  <si>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</si>
  <si>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</si>
  <si>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</si>
  <si>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</si>
  <si>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</si>
  <si>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</si>
  <si>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</si>
  <si>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</si>
  <si>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</si>
  <si>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</si>
  <si>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</si>
  <si>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</si>
  <si>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</si>
  <si>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</si>
  <si>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</si>
  <si>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</si>
  <si>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</si>
  <si>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</si>
  <si>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</si>
  <si>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</si>
  <si>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</si>
  <si>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</si>
  <si>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</si>
  <si>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</si>
  <si>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</si>
  <si>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</si>
  <si>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</si>
  <si>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</si>
  <si>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</si>
  <si>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</si>
  <si>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</si>
  <si>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</si>
  <si>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</si>
  <si>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</si>
  <si>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</si>
  <si>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</si>
  <si>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</si>
  <si>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</si>
  <si>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</si>
  <si>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</si>
  <si>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</si>
  <si>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</si>
  <si>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</si>
  <si>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</si>
  <si>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</si>
  <si>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</si>
  <si>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</si>
  <si>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</si>
  <si>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</si>
  <si>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</si>
  <si>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</si>
  <si>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</si>
  <si>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</si>
  <si>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</si>
  <si>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</si>
  <si>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</si>
  <si>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</si>
  <si>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</si>
  <si>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</si>
  <si>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</si>
  <si>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</si>
  <si>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</si>
  <si>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</si>
  <si>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</si>
  <si>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</si>
  <si>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</si>
  <si>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</si>
  <si>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</si>
  <si>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</si>
  <si>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</si>
  <si>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</si>
  <si>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</si>
  <si>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</si>
  <si>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</si>
  <si>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</si>
  <si>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</si>
  <si>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</si>
  <si>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</si>
  <si>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</si>
  <si>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</si>
  <si>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</si>
  <si>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</si>
  <si>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</si>
  <si>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</si>
  <si>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</si>
  <si>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</si>
  <si>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</si>
  <si>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</si>
  <si>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</si>
  <si>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</si>
  <si>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</si>
  <si>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</si>
  <si>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</si>
  <si>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</si>
  <si>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</si>
  <si>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</si>
  <si>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</si>
  <si>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</si>
  <si>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</si>
  <si>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</si>
  <si>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</si>
  <si>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</si>
  <si>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</si>
  <si>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</si>
  <si>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</si>
  <si>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</si>
  <si>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</si>
  <si>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</si>
  <si>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</si>
  <si>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</si>
  <si>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</si>
  <si>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</si>
  <si>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</si>
  <si>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</si>
  <si>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</si>
  <si>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</si>
  <si>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</si>
  <si>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</si>
  <si>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</si>
  <si>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</si>
  <si>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</si>
  <si>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</si>
  <si>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</si>
  <si>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</si>
  <si>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</si>
  <si>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</si>
  <si>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</si>
  <si>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</si>
  <si>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</si>
  <si>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</si>
  <si>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</si>
  <si>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</si>
  <si>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</si>
  <si>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</si>
  <si>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</si>
  <si>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</si>
  <si>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</si>
  <si>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</si>
  <si>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</si>
  <si>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</si>
  <si>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</si>
  <si>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</si>
  <si>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</si>
  <si>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</si>
  <si>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</si>
  <si>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</si>
  <si>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</si>
  <si>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</si>
  <si>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</si>
  <si>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</si>
  <si>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</si>
  <si>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</si>
  <si>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</si>
  <si>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</si>
  <si>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</si>
  <si>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</si>
  <si>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</si>
  <si>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</si>
  <si>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</si>
  <si>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</si>
  <si>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</si>
  <si>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</si>
  <si>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</si>
  <si>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</si>
  <si>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</si>
  <si>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</si>
  <si>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</si>
  <si>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</si>
  <si>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</si>
  <si>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</si>
  <si>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</si>
  <si>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</si>
  <si>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</si>
  <si>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</si>
  <si>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</si>
  <si>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</si>
  <si>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</si>
  <si>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</si>
  <si>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</si>
  <si>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</si>
  <si>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</si>
  <si>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</si>
  <si>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</si>
  <si>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</si>
  <si>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</si>
  <si>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</si>
  <si>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</si>
  <si>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</si>
  <si>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</si>
  <si>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</si>
  <si>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</si>
  <si>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</si>
  <si>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</si>
  <si>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</si>
  <si>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</si>
  <si>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</si>
  <si>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</si>
  <si>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</si>
  <si>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</si>
  <si>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</si>
  <si>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</si>
  <si>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</si>
  <si>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</si>
  <si>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</si>
  <si>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</si>
  <si>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</si>
  <si>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</si>
  <si>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</si>
  <si>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</si>
  <si>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</si>
  <si>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</si>
  <si>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</si>
  <si>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</si>
  <si>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</si>
  <si>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</si>
  <si>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</si>
  <si>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</si>
  <si>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</si>
  <si>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</si>
  <si>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</si>
  <si>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</si>
  <si>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</si>
  <si>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</si>
  <si>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</si>
  <si>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</si>
  <si>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</si>
  <si>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</si>
  <si>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</si>
  <si>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</si>
  <si>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</si>
  <si>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</si>
  <si>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</si>
  <si>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</si>
  <si>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</si>
  <si>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</si>
  <si>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</si>
  <si>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</si>
  <si>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</si>
  <si>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</si>
  <si>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</si>
  <si>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</si>
  <si>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</si>
  <si>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</si>
  <si>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</si>
  <si>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</si>
  <si>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</si>
  <si>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</si>
  <si>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</si>
  <si>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</si>
  <si>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</si>
  <si>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</si>
  <si>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</si>
  <si>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</si>
  <si>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</si>
  <si>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</si>
  <si>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</si>
  <si>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</si>
  <si>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</si>
  <si>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</si>
  <si>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</si>
  <si>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</si>
  <si>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</si>
  <si>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</si>
  <si>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</si>
  <si>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</si>
  <si>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</si>
  <si>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</si>
  <si>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</si>
  <si>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</si>
  <si>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</si>
  <si>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</si>
  <si>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</si>
  <si>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</si>
  <si>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</si>
  <si>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</si>
  <si>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</si>
  <si>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</si>
  <si>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</si>
  <si>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</si>
  <si>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</si>
  <si>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</si>
  <si>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</si>
  <si>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</si>
  <si>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</si>
  <si>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</si>
  <si>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</si>
  <si>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</si>
  <si>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</si>
  <si>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</si>
  <si>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</si>
  <si>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</si>
  <si>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</si>
  <si>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</si>
  <si>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</si>
  <si>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</si>
  <si>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</si>
  <si>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</si>
  <si>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</si>
  <si>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</si>
  <si>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</si>
  <si>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</si>
  <si>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</si>
  <si>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</si>
  <si>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</si>
  <si>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</si>
  <si>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</si>
  <si>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</si>
  <si>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</si>
  <si>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</si>
  <si>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</si>
  <si>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</si>
  <si>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</si>
  <si>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</si>
  <si>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</si>
  <si>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</si>
  <si>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</si>
  <si>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</si>
  <si>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</si>
  <si>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</si>
  <si>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</si>
  <si>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</si>
  <si>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</si>
  <si>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</si>
  <si>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</si>
  <si>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</si>
  <si>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</si>
  <si>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</si>
  <si>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</si>
  <si>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</si>
  <si>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</si>
  <si>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</si>
  <si>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</si>
  <si>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</si>
  <si>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</si>
  <si>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</si>
  <si>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</si>
  <si>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</si>
  <si>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</si>
  <si>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</si>
  <si>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</si>
  <si>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</si>
  <si>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</si>
  <si>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</si>
  <si>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</si>
  <si>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</si>
  <si>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</si>
  <si>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</si>
  <si>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</si>
  <si>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</si>
  <si>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</si>
  <si>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</si>
  <si>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</si>
  <si>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</si>
  <si>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</si>
  <si>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</si>
  <si>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</si>
  <si>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</si>
  <si>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</si>
  <si>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</si>
  <si>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</si>
  <si>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</si>
  <si>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</si>
  <si>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</si>
  <si>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</si>
  <si>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</si>
  <si>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</si>
  <si>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</si>
  <si>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</si>
  <si>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</si>
  <si>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</si>
  <si>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</si>
  <si>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</si>
  <si>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</si>
  <si>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</si>
  <si>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</si>
  <si>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</si>
  <si>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</si>
  <si>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</si>
  <si>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</si>
  <si>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</si>
  <si>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</si>
  <si>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</si>
  <si>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</si>
  <si>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</si>
  <si>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</si>
  <si>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</si>
  <si>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</si>
  <si>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</si>
  <si>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</si>
  <si>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</si>
  <si>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</si>
  <si>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</si>
  <si>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</si>
  <si>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</si>
  <si>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</si>
  <si>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</si>
  <si>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</si>
  <si>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</si>
  <si>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</si>
  <si>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</si>
  <si>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</si>
  <si>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</si>
  <si>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</si>
  <si>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</si>
  <si>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</si>
  <si>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</si>
  <si>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</si>
  <si>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</si>
  <si>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</si>
  <si>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</si>
  <si>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</si>
  <si>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</si>
  <si>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</si>
  <si>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</si>
  <si>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</si>
  <si>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</si>
  <si>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</si>
  <si>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</si>
  <si>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</si>
  <si>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</si>
  <si>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</si>
  <si>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</si>
  <si>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</si>
  <si>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</si>
  <si>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</si>
  <si>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</si>
  <si>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</si>
  <si>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</si>
  <si>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</si>
  <si>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</si>
  <si>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</si>
  <si>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</si>
  <si>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</si>
  <si>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</si>
  <si>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</si>
  <si>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</si>
  <si>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</si>
  <si>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</si>
  <si>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</si>
  <si>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</si>
  <si>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</si>
  <si>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</si>
  <si>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</si>
  <si>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</si>
  <si>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</si>
  <si>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</si>
  <si>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</si>
  <si>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</si>
  <si>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</si>
  <si>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</si>
  <si>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</si>
  <si>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</si>
  <si>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</si>
  <si>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</si>
  <si>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</si>
  <si>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</si>
  <si>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</si>
  <si>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</si>
  <si>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</si>
  <si>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</si>
  <si>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</si>
  <si>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</si>
  <si>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</si>
  <si>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</si>
  <si>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</si>
  <si>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</si>
  <si>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</si>
  <si>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</si>
  <si>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</si>
  <si>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</si>
  <si>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</si>
  <si>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</si>
  <si>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</si>
  <si>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</si>
  <si>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</si>
  <si>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</si>
  <si>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</si>
  <si>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</si>
  <si>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</si>
  <si>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</si>
  <si>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</si>
  <si>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</si>
  <si>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</si>
  <si>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</si>
  <si>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</si>
  <si>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</si>
  <si>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</si>
  <si>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</si>
  <si>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</si>
  <si>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</si>
  <si>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</si>
  <si>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</si>
  <si>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</si>
  <si>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</si>
  <si>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</si>
  <si>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</si>
  <si>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</si>
  <si>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</si>
  <si>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</si>
  <si>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</si>
  <si>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</si>
  <si>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</si>
  <si>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</si>
  <si>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</si>
  <si>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</si>
  <si>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</si>
  <si>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</si>
  <si>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</si>
  <si>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</si>
  <si>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</si>
  <si>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</si>
  <si>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</si>
  <si>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</si>
  <si>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</si>
  <si>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</si>
  <si>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</si>
  <si>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</si>
  <si>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</si>
  <si>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</si>
  <si>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</si>
  <si>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</si>
  <si>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</si>
  <si>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</si>
  <si>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</si>
  <si>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</si>
  <si>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</si>
  <si>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</si>
  <si>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</si>
  <si>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</si>
  <si>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</si>
  <si>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</si>
  <si>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</si>
  <si>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</si>
  <si>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</si>
  <si>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</si>
  <si>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</si>
  <si>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</si>
  <si>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</si>
  <si>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</si>
  <si>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</si>
  <si>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</si>
  <si>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</si>
  <si>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</si>
  <si>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</si>
  <si>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</si>
  <si>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</si>
  <si>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</si>
  <si>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</si>
  <si>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</si>
  <si>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</si>
  <si>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</si>
  <si>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</si>
  <si>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</si>
  <si>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</si>
  <si>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</si>
  <si>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</si>
  <si>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</si>
  <si>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</si>
  <si>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</si>
  <si>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</si>
  <si>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</si>
  <si>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</si>
  <si>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</si>
  <si>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</si>
  <si>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</si>
  <si>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</si>
  <si>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</si>
  <si>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</si>
  <si>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</si>
  <si>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</si>
  <si>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</si>
  <si>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</si>
  <si>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</si>
  <si>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</si>
  <si>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</si>
  <si>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</si>
  <si>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</si>
  <si>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</si>
  <si>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</si>
  <si>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</si>
  <si>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</si>
  <si>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</si>
  <si>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</si>
  <si>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</si>
  <si>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</si>
  <si>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</si>
  <si>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</si>
  <si>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</si>
  <si>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</si>
  <si>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</si>
  <si>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</si>
  <si>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</si>
  <si>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</si>
  <si>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</si>
  <si>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</si>
  <si>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</si>
  <si>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</si>
  <si>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</si>
  <si>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</si>
  <si>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</si>
  <si>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</si>
  <si>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</si>
  <si>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</si>
  <si>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</si>
  <si>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</si>
  <si>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</si>
  <si>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</si>
  <si>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</si>
  <si>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</si>
  <si>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</si>
  <si>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</si>
  <si>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</si>
  <si>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</si>
  <si>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</si>
  <si>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</si>
  <si>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</si>
  <si>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</si>
  <si>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</si>
  <si>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</si>
  <si>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</si>
  <si>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</si>
  <si>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</si>
  <si>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</si>
  <si>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</si>
  <si>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</si>
  <si>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</si>
  <si>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</si>
  <si>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</si>
  <si>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</si>
  <si>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</si>
  <si>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</si>
  <si>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</si>
  <si>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</si>
  <si>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</si>
  <si>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</si>
  <si>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</si>
  <si>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</si>
  <si>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</si>
  <si>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</si>
  <si>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</si>
  <si>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</si>
  <si>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</si>
  <si>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</si>
  <si>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</si>
  <si>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</si>
  <si>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</si>
  <si>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</si>
  <si>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</si>
  <si>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</si>
  <si>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</si>
  <si>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</si>
  <si>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</si>
  <si>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</si>
  <si>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</si>
  <si>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</si>
  <si>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</si>
  <si>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</si>
  <si>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</si>
  <si>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</si>
  <si>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</si>
  <si>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</si>
  <si>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</si>
  <si>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</si>
  <si>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</si>
  <si>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</si>
  <si>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</si>
  <si>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</si>
  <si>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</si>
  <si>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</si>
  <si>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</si>
  <si>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</si>
  <si>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</si>
  <si>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</si>
  <si>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</si>
  <si>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</si>
  <si>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</si>
  <si>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</si>
  <si>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</si>
  <si>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</si>
  <si>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</si>
  <si>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</si>
  <si>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</si>
  <si>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</si>
  <si>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</si>
  <si>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</si>
  <si>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</si>
  <si>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</si>
  <si>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</si>
  <si>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</si>
  <si>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</si>
  <si>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</si>
  <si>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</si>
  <si>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</si>
  <si>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</si>
  <si>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</si>
  <si>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</si>
  <si>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</si>
  <si>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</si>
  <si>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</si>
  <si>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</si>
  <si>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</si>
  <si>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</si>
  <si>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</si>
  <si>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</si>
  <si>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</si>
  <si>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</si>
  <si>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</si>
  <si>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</si>
  <si>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</si>
  <si>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</si>
  <si>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</si>
  <si>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</si>
  <si>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</si>
  <si>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</si>
  <si>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</si>
  <si>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</si>
  <si>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</si>
  <si>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</si>
  <si>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</si>
  <si>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</si>
  <si>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</si>
  <si>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</si>
  <si>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</si>
  <si>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</si>
  <si>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</si>
  <si>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</si>
  <si>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</si>
  <si>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</si>
  <si>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</si>
  <si>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</si>
  <si>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</si>
  <si>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</si>
  <si>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</si>
  <si>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</si>
  <si>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</si>
  <si>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</si>
  <si>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</si>
  <si>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</si>
  <si>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</si>
  <si>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</si>
  <si>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</si>
  <si>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</si>
  <si>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</si>
  <si>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</si>
  <si>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</si>
  <si>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</si>
  <si>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</si>
  <si>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</si>
  <si>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</si>
  <si>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</si>
  <si>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</si>
  <si>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</si>
  <si>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</si>
  <si>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</si>
  <si>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</si>
  <si>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</si>
  <si>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</si>
  <si>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</si>
  <si>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</si>
  <si>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</si>
  <si>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</si>
  <si>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</si>
  <si>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</si>
  <si>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</si>
  <si>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</si>
  <si>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</si>
  <si>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</si>
  <si>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</si>
  <si>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</si>
  <si>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</si>
  <si>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</si>
  <si>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</si>
  <si>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</si>
  <si>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</si>
  <si>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</si>
  <si>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</si>
  <si>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</si>
  <si>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</si>
  <si>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</si>
  <si>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</si>
  <si>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</si>
  <si>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</si>
  <si>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</si>
  <si>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</si>
  <si>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</si>
  <si>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</si>
  <si>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</si>
  <si>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</si>
  <si>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</si>
  <si>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</si>
  <si>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</si>
  <si>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</si>
  <si>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</si>
  <si>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</si>
  <si>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</si>
  <si>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</si>
  <si>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</si>
  <si>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</si>
  <si>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</si>
  <si>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</si>
  <si>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</si>
  <si>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</si>
  <si>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</si>
  <si>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</si>
  <si>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</si>
  <si>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</si>
  <si>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</si>
  <si>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</si>
  <si>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</si>
  <si>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</si>
  <si>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</si>
  <si>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</si>
  <si>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</si>
  <si>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</si>
  <si>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</si>
  <si>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</si>
  <si>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</si>
  <si>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</si>
  <si>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</si>
  <si>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</si>
  <si>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</si>
  <si>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</si>
  <si>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</si>
  <si>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</si>
  <si>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</si>
  <si>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</si>
  <si>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</si>
  <si>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</si>
  <si>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</si>
  <si>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</si>
  <si>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</si>
  <si>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</si>
  <si>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</si>
  <si>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</si>
  <si>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</si>
  <si>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</si>
  <si>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</si>
  <si>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</si>
  <si>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</si>
  <si>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</si>
  <si>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</si>
  <si>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</si>
  <si>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</si>
  <si>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</si>
  <si>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</si>
  <si>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</si>
  <si>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</si>
  <si>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</si>
  <si>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</si>
  <si>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</si>
  <si>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</si>
  <si>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</si>
  <si>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</si>
  <si>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</si>
  <si>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</si>
  <si>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</si>
  <si>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</si>
  <si>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</si>
  <si>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</si>
  <si>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</si>
  <si>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</si>
  <si>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</si>
  <si>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</si>
  <si>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</si>
  <si>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</si>
  <si>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</si>
  <si>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</si>
  <si>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</si>
  <si>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</si>
  <si>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</si>
  <si>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</si>
  <si>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</si>
  <si>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</si>
  <si>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</si>
  <si>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</si>
  <si>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</si>
  <si>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</si>
  <si>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</si>
  <si>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</si>
  <si>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</si>
  <si>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</si>
  <si>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</si>
  <si>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</si>
  <si>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</si>
  <si>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</si>
  <si>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</si>
  <si>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</si>
  <si>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</si>
  <si>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</si>
  <si>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</si>
  <si>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</si>
  <si>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</si>
  <si>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</si>
  <si>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</si>
  <si>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</si>
  <si>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</si>
  <si>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</si>
  <si>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</si>
  <si>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</si>
  <si>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</si>
  <si>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</si>
  <si>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</si>
  <si>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</si>
  <si>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</si>
  <si>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</si>
  <si>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</si>
  <si>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</si>
  <si>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</si>
  <si>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</si>
  <si>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</si>
  <si>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</si>
  <si>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</si>
  <si>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</si>
  <si>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</si>
  <si>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</si>
  <si>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</si>
  <si>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</si>
  <si>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</si>
  <si>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</si>
  <si>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</si>
  <si>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</si>
  <si>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</si>
  <si>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</si>
  <si>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</si>
  <si>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</si>
  <si>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</si>
  <si>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</si>
  <si>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</si>
  <si>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</si>
  <si>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</si>
  <si>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</si>
  <si>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</si>
  <si>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</si>
  <si>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</si>
  <si>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</si>
  <si>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</si>
  <si>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</si>
  <si>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</si>
  <si>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</si>
  <si>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</si>
  <si>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</si>
  <si>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</si>
  <si>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</si>
  <si>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</si>
  <si>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</si>
  <si>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</si>
  <si>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</si>
  <si>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</si>
  <si>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</si>
  <si>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</si>
  <si>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</si>
  <si>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</si>
  <si>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</si>
  <si>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</si>
  <si>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</si>
  <si>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</si>
  <si>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</si>
  <si>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</si>
  <si>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</si>
  <si>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</si>
  <si>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</si>
  <si>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</si>
  <si>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</si>
  <si>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</si>
  <si>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</si>
  <si>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</si>
  <si>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</si>
  <si>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</si>
  <si>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</si>
  <si>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</si>
  <si>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</si>
  <si>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</si>
  <si>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</si>
  <si>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</si>
  <si>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</si>
  <si>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</si>
  <si>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</si>
  <si>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</si>
  <si>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</si>
  <si>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</si>
  <si>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</si>
  <si>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</si>
  <si>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</si>
  <si>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</si>
  <si>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</si>
  <si>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</si>
  <si>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</si>
  <si>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</si>
  <si>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</si>
  <si>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</si>
  <si>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</si>
  <si>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</si>
  <si>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</si>
  <si>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</si>
  <si>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</si>
  <si>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</si>
  <si>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</si>
  <si>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</si>
  <si>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</si>
  <si>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</si>
  <si>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</si>
  <si>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</si>
  <si>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</si>
  <si>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</si>
  <si>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</si>
  <si>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</si>
  <si>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</si>
  <si>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</si>
  <si>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</si>
  <si>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</si>
  <si>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</si>
  <si>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</si>
  <si>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</si>
  <si>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</si>
  <si>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</si>
  <si>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</si>
  <si>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</si>
  <si>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</si>
  <si>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</si>
  <si>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</si>
  <si>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</si>
  <si>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</si>
  <si>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</si>
  <si>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</si>
  <si>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</si>
  <si>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</si>
  <si>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</si>
  <si>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</si>
  <si>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</si>
  <si>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</si>
  <si>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</si>
  <si>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</si>
  <si>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</si>
  <si>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</si>
  <si>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</si>
  <si>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</si>
  <si>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</si>
  <si>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</si>
  <si>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</si>
  <si>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</si>
  <si>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</si>
  <si>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</si>
  <si>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</si>
  <si>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</si>
  <si>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</si>
  <si>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</si>
  <si>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</si>
  <si>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</si>
  <si>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</si>
  <si>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</si>
  <si>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</si>
  <si>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</si>
  <si>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</si>
  <si>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</si>
  <si>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</si>
  <si>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</si>
  <si>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</si>
  <si>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</si>
  <si>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</si>
  <si>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</si>
  <si>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</si>
  <si>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</si>
  <si>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</si>
  <si>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</si>
  <si>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</si>
  <si>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</si>
  <si>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</si>
  <si>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</si>
  <si>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</si>
  <si>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</si>
  <si>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</si>
  <si>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</si>
  <si>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</si>
  <si>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</si>
  <si>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</si>
  <si>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</si>
  <si>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</si>
  <si>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</si>
  <si>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</si>
  <si>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</si>
  <si>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</si>
  <si>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</si>
  <si>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</si>
  <si>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</si>
  <si>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</si>
  <si>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</si>
  <si>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</si>
  <si>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</si>
  <si>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</si>
  <si>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</si>
  <si>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</si>
  <si>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</si>
  <si>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</si>
  <si>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</si>
  <si>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</si>
  <si>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</si>
  <si>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</si>
  <si>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</si>
  <si>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</si>
  <si>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</si>
  <si>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</si>
  <si>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</si>
  <si>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</si>
  <si>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</si>
  <si>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</si>
  <si>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</si>
  <si>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</si>
  <si>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</si>
  <si>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</si>
  <si>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</si>
  <si>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</si>
  <si>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</si>
  <si>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</si>
  <si>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</si>
  <si>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</si>
  <si>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</si>
  <si>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</si>
  <si>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</si>
  <si>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</si>
  <si>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</si>
  <si>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</si>
  <si>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</si>
  <si>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</si>
  <si>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</si>
  <si>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</si>
  <si>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</si>
  <si>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</si>
  <si>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</si>
  <si>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</si>
  <si>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</si>
  <si>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</si>
  <si>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</si>
  <si>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</si>
  <si>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</si>
  <si>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</si>
  <si>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</si>
  <si>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</si>
  <si>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</si>
  <si>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</si>
  <si>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</si>
  <si>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</si>
  <si>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</si>
  <si>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</si>
  <si>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</si>
  <si>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</si>
  <si>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</si>
  <si>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</si>
  <si>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</si>
  <si>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</si>
  <si>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</si>
  <si>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</si>
  <si>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</si>
  <si>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</si>
  <si>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</si>
  <si>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</si>
  <si>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</si>
  <si>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</si>
  <si>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</si>
  <si>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</si>
  <si>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</si>
  <si>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</si>
  <si>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</si>
  <si>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</si>
  <si>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</si>
  <si>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</si>
  <si>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</si>
  <si>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</si>
  <si>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</si>
  <si>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</si>
  <si>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</si>
  <si>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</si>
  <si>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</si>
  <si>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</si>
  <si>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</si>
  <si>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</si>
  <si>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</si>
  <si>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</si>
  <si>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</si>
  <si>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</si>
  <si>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</si>
  <si>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</si>
  <si>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</si>
  <si>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</si>
  <si>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</si>
  <si>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</si>
  <si>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</si>
  <si>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</si>
  <si>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</si>
  <si>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</si>
  <si>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</si>
  <si>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</si>
  <si>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</si>
  <si>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</si>
  <si>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</si>
  <si>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</si>
  <si>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</si>
  <si>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</si>
  <si>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</si>
  <si>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</si>
  <si>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</si>
  <si>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</si>
  <si>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</si>
  <si>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</si>
  <si>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</si>
  <si>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</si>
  <si>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</si>
  <si>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</si>
  <si>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</si>
  <si>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</si>
  <si>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</si>
  <si>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</si>
  <si>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</si>
  <si>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</si>
  <si>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</si>
  <si>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</si>
  <si>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</si>
  <si>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</si>
  <si>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</si>
  <si>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</si>
  <si>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</si>
  <si>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</si>
  <si>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</si>
  <si>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</si>
  <si>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</si>
  <si>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</si>
  <si>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</si>
  <si>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</si>
  <si>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</si>
  <si>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</si>
  <si>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</si>
  <si>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</si>
  <si>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</si>
  <si>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</si>
  <si>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</si>
  <si>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</si>
  <si>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</si>
  <si>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</si>
  <si>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</si>
  <si>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</si>
  <si>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</si>
  <si>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</si>
  <si>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</si>
  <si>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</si>
  <si>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</si>
  <si>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</si>
  <si>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</si>
  <si>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</si>
  <si>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</si>
  <si>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</si>
  <si>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</si>
  <si>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</si>
  <si>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</si>
  <si>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</si>
  <si>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</si>
  <si>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</si>
  <si>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</si>
  <si>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</si>
  <si>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</si>
  <si>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</si>
  <si>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</si>
  <si>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</si>
  <si>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</si>
  <si>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</si>
  <si>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</si>
  <si>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</si>
  <si>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</si>
  <si>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</si>
  <si>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</si>
  <si>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</si>
  <si>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</si>
  <si>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</si>
  <si>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</si>
  <si>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</si>
  <si>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</si>
  <si>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</si>
  <si>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</si>
  <si>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</si>
  <si>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</si>
  <si>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</si>
  <si>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</si>
  <si>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</si>
  <si>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</si>
  <si>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</si>
  <si>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</si>
  <si>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</si>
  <si>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</si>
  <si>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</si>
  <si>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</si>
  <si>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</si>
  <si>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</si>
  <si>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</si>
  <si>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</si>
  <si>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</si>
  <si>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</si>
  <si>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</si>
  <si>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</si>
  <si>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</si>
  <si>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</si>
  <si>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</si>
  <si>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</si>
  <si>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</si>
  <si>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</si>
  <si>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</si>
  <si>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</si>
  <si>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</si>
  <si>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</si>
  <si>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</si>
  <si>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</si>
  <si>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</si>
  <si>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</si>
  <si>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</si>
  <si>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</si>
  <si>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</si>
  <si>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</si>
  <si>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</si>
  <si>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</si>
  <si>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</si>
  <si>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</si>
  <si>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</si>
  <si>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</si>
  <si>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</si>
  <si>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</si>
  <si>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</si>
  <si>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</si>
  <si>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</si>
  <si>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</si>
  <si>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</si>
  <si>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</si>
  <si>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</si>
  <si>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</si>
  <si>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</si>
  <si>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</si>
  <si>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</si>
  <si>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</si>
  <si>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</si>
  <si>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</si>
  <si>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</si>
  <si>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</si>
  <si>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</si>
  <si>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</si>
  <si>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</si>
  <si>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</si>
  <si>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</si>
  <si>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</si>
  <si>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</si>
  <si>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</si>
  <si>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</si>
  <si>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</si>
  <si>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</si>
  <si>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</si>
  <si>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</si>
  <si>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</si>
  <si>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</si>
  <si>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</si>
  <si>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</si>
  <si>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</si>
  <si>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</si>
  <si>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</si>
  <si>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</si>
  <si>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</si>
  <si>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</si>
  <si>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</si>
  <si>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</si>
  <si>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</si>
  <si>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</si>
  <si>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</si>
  <si>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</si>
  <si>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</si>
  <si>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</si>
  <si>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</si>
  <si>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</si>
  <si>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</si>
  <si>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</si>
  <si>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</si>
  <si>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</si>
  <si>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</si>
  <si>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</si>
  <si>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</si>
  <si>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</si>
  <si>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</si>
  <si>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</si>
  <si>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</si>
  <si>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</si>
  <si>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</si>
  <si>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</si>
  <si>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</si>
  <si>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</si>
  <si>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</si>
  <si>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</si>
  <si>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</si>
  <si>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</si>
  <si>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</si>
  <si>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</si>
  <si>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</si>
  <si>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</si>
  <si>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</si>
  <si>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</si>
  <si>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</si>
  <si>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</si>
  <si>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</si>
  <si>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</si>
  <si>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</si>
  <si>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</si>
  <si>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</si>
  <si>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</si>
  <si>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</si>
  <si>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</si>
  <si>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</si>
  <si>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</si>
  <si>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</si>
  <si>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</si>
  <si>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</si>
  <si>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</si>
  <si>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</si>
  <si>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</si>
  <si>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</si>
  <si>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</si>
  <si>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</si>
  <si>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</si>
  <si>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</si>
  <si>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</si>
  <si>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</si>
  <si>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</si>
  <si>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</si>
  <si>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</si>
  <si>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</si>
  <si>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</si>
  <si>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</si>
  <si>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</si>
  <si>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</si>
  <si>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</si>
  <si>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</si>
  <si>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</si>
  <si>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</si>
  <si>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</si>
  <si>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</si>
  <si>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</si>
  <si>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</si>
  <si>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</si>
  <si>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</si>
  <si>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</si>
  <si>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</si>
  <si>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</si>
  <si>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</si>
  <si>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</si>
  <si>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</si>
  <si>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</si>
  <si>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</si>
  <si>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</si>
  <si>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</si>
  <si>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</si>
  <si>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</si>
  <si>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</si>
  <si>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</si>
  <si>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</si>
  <si>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</si>
  <si>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</si>
  <si>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</si>
  <si>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</si>
  <si>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</si>
  <si>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</si>
  <si>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</si>
  <si>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</si>
  <si>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</si>
  <si>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</si>
  <si>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</si>
  <si>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</si>
  <si>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</si>
  <si>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</si>
  <si>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</si>
  <si>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</si>
  <si>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</si>
  <si>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</si>
  <si>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</si>
  <si>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</si>
  <si>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</si>
  <si>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</si>
  <si>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</si>
  <si>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</si>
  <si>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</si>
  <si>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</si>
  <si>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</si>
  <si>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</si>
  <si>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</si>
  <si>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</si>
  <si>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</si>
  <si>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</si>
  <si>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</si>
  <si>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</si>
  <si>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</si>
  <si>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</si>
  <si>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</si>
  <si>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</si>
  <si>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</si>
  <si>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</si>
  <si>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</si>
  <si>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</si>
  <si>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</si>
  <si>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</si>
  <si>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</si>
  <si>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</si>
  <si>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</si>
  <si>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</si>
  <si>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</si>
  <si>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</si>
  <si>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</si>
  <si>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</si>
  <si>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</si>
  <si>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</si>
  <si>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</si>
  <si>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</si>
  <si>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</si>
  <si>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</si>
  <si>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</si>
  <si>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</si>
  <si>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</si>
  <si>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</si>
  <si>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</si>
  <si>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</si>
  <si>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</si>
  <si>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</si>
  <si>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</si>
  <si>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</si>
  <si>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</si>
  <si>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</si>
  <si>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</si>
  <si>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</si>
  <si>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</si>
  <si>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</si>
  <si>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</si>
  <si>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</si>
  <si>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</si>
  <si>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</si>
  <si>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</si>
  <si>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</si>
  <si>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</si>
  <si>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</si>
  <si>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</si>
  <si>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</si>
  <si>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</si>
  <si>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</si>
  <si>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</si>
  <si>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</si>
  <si>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</si>
  <si>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</si>
  <si>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</si>
  <si>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</si>
  <si>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</si>
  <si>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</si>
  <si>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</si>
  <si>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</si>
  <si>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</si>
  <si>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</si>
  <si>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</si>
  <si>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</si>
  <si>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</si>
  <si>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</si>
  <si>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</si>
  <si>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</si>
  <si>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</si>
  <si>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</si>
  <si>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</si>
  <si>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</si>
  <si>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</si>
  <si>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</si>
  <si>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</si>
  <si>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</si>
  <si>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</si>
  <si>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</si>
  <si>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</si>
  <si>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</si>
  <si>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</si>
  <si>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</si>
  <si>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</si>
  <si>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</si>
  <si>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</si>
  <si>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</si>
  <si>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</si>
  <si>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</si>
  <si>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</si>
  <si>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</si>
  <si>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</si>
  <si>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</si>
  <si>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</si>
  <si>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</si>
  <si>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</si>
  <si>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</si>
  <si>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</si>
  <si>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</si>
  <si>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</si>
  <si>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</si>
  <si>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</si>
  <si>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</si>
  <si>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</si>
  <si>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</si>
  <si>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</si>
  <si>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</si>
  <si>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</si>
  <si>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</si>
  <si>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</si>
  <si>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</si>
  <si>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</si>
  <si>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</si>
  <si>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</si>
  <si>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</si>
  <si>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</si>
  <si>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</si>
  <si>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</si>
  <si>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</si>
  <si>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</si>
  <si>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</si>
  <si>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</si>
  <si>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</si>
  <si>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</si>
  <si>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</si>
  <si>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</si>
  <si>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</si>
  <si>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</si>
  <si>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</si>
  <si>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</si>
  <si>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</si>
  <si>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</si>
  <si>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</si>
  <si>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</si>
  <si>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</si>
  <si>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</si>
  <si>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</si>
  <si>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</si>
  <si>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</si>
  <si>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</si>
  <si>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</si>
  <si>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</si>
  <si>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</si>
  <si>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</si>
  <si>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</si>
  <si>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</si>
  <si>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</si>
  <si>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</si>
  <si>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</si>
  <si>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</si>
  <si>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</si>
  <si>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</si>
  <si>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</si>
  <si>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</si>
  <si>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</si>
  <si>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</si>
  <si>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</si>
  <si>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</si>
  <si>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</si>
  <si>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</si>
  <si>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</si>
  <si>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</si>
  <si>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</si>
  <si>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</si>
  <si>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</si>
  <si>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</si>
  <si>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</si>
  <si>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</si>
  <si>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</si>
  <si>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</si>
  <si>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</si>
  <si>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</si>
  <si>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</si>
  <si>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</si>
  <si>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</si>
  <si>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</si>
  <si>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</si>
  <si>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</si>
  <si>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</si>
  <si>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</si>
  <si>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</si>
  <si>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</si>
  <si>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</si>
  <si>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</si>
  <si>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</si>
  <si>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</si>
  <si>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</si>
  <si>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</si>
  <si>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</si>
  <si>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</si>
  <si>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</si>
  <si>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</si>
  <si>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</si>
  <si>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</si>
  <si>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</si>
  <si>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</si>
  <si>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</si>
  <si>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</si>
  <si>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</si>
  <si>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</si>
  <si>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</si>
  <si>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</si>
  <si>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</si>
  <si>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</si>
  <si>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</si>
  <si>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</si>
  <si>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</si>
  <si>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</si>
  <si>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</si>
  <si>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</si>
  <si>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</si>
  <si>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</si>
  <si>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</si>
  <si>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</si>
  <si>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</si>
  <si>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</si>
  <si>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</si>
  <si>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</si>
  <si>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</si>
  <si>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</si>
  <si>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</si>
  <si>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</si>
  <si>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</si>
  <si>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</si>
  <si>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</si>
  <si>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</si>
  <si>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</si>
  <si>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</si>
  <si>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</si>
  <si>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</si>
  <si>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</si>
  <si>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</si>
  <si>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</si>
  <si>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</si>
  <si>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</si>
  <si>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</si>
  <si>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</si>
  <si>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</si>
  <si>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</si>
  <si>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</si>
  <si>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</si>
  <si>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</si>
  <si>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</si>
  <si>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</si>
  <si>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</si>
  <si>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</si>
  <si>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</si>
  <si>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</si>
  <si>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</si>
  <si>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</si>
  <si>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</si>
  <si>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</si>
  <si>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</si>
  <si>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</si>
  <si>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</si>
  <si>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</si>
  <si>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</si>
  <si>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</si>
  <si>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</si>
  <si>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</si>
  <si>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</si>
  <si>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</si>
  <si>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</si>
  <si>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</si>
  <si>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</si>
  <si>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</si>
  <si>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</si>
  <si>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</si>
  <si>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</si>
  <si>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</si>
  <si>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</si>
  <si>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</si>
  <si>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</si>
  <si>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</si>
  <si>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</si>
  <si>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</si>
  <si>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</si>
  <si>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</si>
  <si>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</si>
  <si>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</si>
  <si>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</si>
  <si>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</si>
  <si>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</si>
  <si>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</si>
  <si>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</si>
  <si>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</si>
  <si>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</si>
  <si>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</si>
  <si>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</si>
  <si>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</si>
  <si>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</si>
  <si>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</si>
  <si>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</si>
  <si>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</si>
  <si>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</si>
  <si>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</si>
  <si>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</si>
  <si>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</si>
  <si>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</si>
  <si>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</si>
  <si>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</si>
  <si>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</si>
  <si>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</si>
  <si>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</si>
  <si>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</si>
  <si>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</si>
  <si>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</si>
  <si>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</si>
  <si>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</si>
  <si>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</si>
  <si>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</si>
  <si>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</si>
  <si>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</si>
  <si>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</si>
  <si>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</si>
  <si>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</si>
  <si>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</si>
  <si>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</si>
  <si>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</si>
  <si>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</si>
  <si>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</si>
  <si>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</si>
  <si>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</si>
  <si>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</si>
  <si>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</si>
  <si>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</si>
  <si>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</si>
  <si>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</si>
  <si>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</si>
  <si>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</si>
  <si>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</si>
  <si>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</si>
  <si>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</si>
  <si>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</si>
  <si>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</si>
  <si>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</si>
  <si>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</si>
  <si>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</si>
  <si>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</si>
  <si>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</si>
  <si>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</si>
  <si>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</si>
  <si>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</si>
  <si>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</si>
  <si>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</si>
  <si>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</si>
  <si>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</si>
  <si>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</si>
  <si>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</si>
  <si>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</si>
  <si>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</si>
  <si>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</si>
  <si>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</si>
  <si>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</si>
  <si>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</si>
  <si>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</si>
  <si>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</si>
  <si>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</si>
  <si>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</si>
  <si>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</si>
  <si>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</si>
  <si>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</si>
  <si>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</si>
  <si>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</si>
  <si>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</si>
  <si>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</si>
  <si>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</si>
  <si>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</si>
  <si>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</si>
  <si>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</si>
  <si>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</si>
  <si>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</si>
  <si>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</si>
  <si>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</si>
  <si>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</si>
  <si>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</si>
  <si>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</si>
  <si>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</si>
  <si>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</si>
  <si>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</si>
  <si>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</si>
  <si>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</si>
  <si>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</si>
  <si>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</si>
  <si>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</si>
  <si>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</si>
  <si>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</si>
  <si>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</si>
  <si>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</si>
  <si>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</si>
  <si>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</si>
  <si>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</si>
  <si>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</si>
  <si>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</si>
  <si>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</si>
  <si>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</si>
  <si>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</si>
  <si>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</si>
  <si>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</si>
  <si>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</si>
  <si>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</si>
  <si>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</si>
  <si>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</si>
  <si>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</si>
  <si>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</si>
  <si>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</si>
  <si>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</si>
  <si>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</si>
  <si>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</si>
  <si>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</si>
  <si>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</si>
  <si>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</si>
  <si>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</si>
  <si>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</si>
  <si>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</si>
  <si>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</si>
  <si>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</si>
  <si>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</si>
  <si>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</si>
  <si>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</si>
  <si>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</si>
  <si>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</si>
  <si>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</si>
  <si>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</si>
  <si>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</si>
  <si>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</si>
  <si>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</si>
  <si>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</si>
  <si>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</si>
  <si>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</si>
  <si>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</si>
  <si>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</si>
  <si>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</si>
  <si>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</si>
  <si>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</si>
  <si>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</si>
  <si>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</si>
  <si>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</si>
  <si>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</si>
  <si>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</si>
  <si>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</si>
  <si>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</si>
  <si>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</si>
  <si>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</si>
  <si>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</si>
  <si>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</si>
  <si>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</si>
  <si>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</si>
  <si>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</si>
  <si>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</si>
  <si>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</si>
  <si>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</si>
  <si>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</si>
  <si>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</si>
  <si>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</si>
  <si>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</si>
  <si>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</si>
  <si>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</si>
  <si>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</si>
  <si>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</si>
  <si>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</si>
  <si>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</si>
  <si>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</si>
  <si>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</si>
  <si>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</si>
  <si>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</si>
  <si>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</si>
  <si>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</si>
  <si>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</si>
  <si>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</si>
  <si>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</si>
  <si>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</si>
  <si>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</si>
  <si>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</si>
  <si>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</si>
  <si>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</si>
  <si>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</si>
  <si>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</si>
  <si>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</si>
  <si>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</si>
  <si>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</si>
  <si>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</si>
  <si>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</si>
  <si>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</si>
  <si>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</si>
  <si>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</si>
  <si>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</si>
  <si>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</si>
  <si>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</si>
  <si>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</si>
  <si>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</si>
  <si>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</si>
  <si>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</si>
  <si>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</si>
  <si>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</si>
  <si>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</si>
  <si>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</si>
  <si>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</si>
  <si>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</si>
  <si>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</si>
  <si>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</si>
  <si>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</si>
  <si>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</si>
  <si>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</si>
  <si>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</si>
  <si>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</si>
  <si>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</si>
  <si>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</si>
  <si>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</si>
  <si>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</si>
  <si>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</si>
  <si>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</si>
  <si>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</si>
  <si>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</si>
  <si>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</si>
  <si>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</si>
  <si>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</si>
  <si>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</si>
  <si>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</si>
  <si>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</si>
  <si>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</si>
  <si>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</si>
  <si>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</si>
  <si>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</si>
  <si>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</si>
  <si>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</si>
  <si>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</si>
  <si>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</si>
  <si>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</si>
  <si>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</si>
  <si>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</si>
  <si>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</si>
  <si>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</si>
  <si>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</si>
  <si>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</si>
  <si>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</si>
  <si>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</si>
  <si>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</si>
  <si>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</si>
  <si>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</si>
  <si>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</si>
  <si>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</si>
  <si>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</si>
  <si>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</si>
  <si>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</si>
  <si>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</si>
  <si>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</si>
  <si>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</si>
  <si>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</si>
  <si>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</si>
  <si>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</si>
  <si>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</si>
  <si>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</si>
  <si>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</si>
  <si>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</si>
  <si>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</si>
  <si>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</si>
  <si>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</si>
  <si>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</si>
  <si>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</si>
  <si>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</si>
  <si>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</si>
  <si>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</si>
  <si>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</si>
  <si>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</si>
  <si>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</si>
  <si>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</si>
  <si>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</si>
  <si>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</si>
  <si>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</si>
  <si>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</si>
  <si>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</si>
  <si>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</si>
  <si>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</si>
  <si>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</si>
  <si>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</si>
  <si>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</si>
  <si>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</si>
  <si>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</si>
  <si>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</si>
  <si>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</si>
  <si>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</si>
  <si>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</si>
  <si>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</si>
  <si>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</si>
  <si>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</si>
  <si>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</si>
  <si>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</si>
  <si>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</si>
  <si>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</si>
  <si>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</si>
  <si>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</si>
  <si>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</si>
  <si>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</si>
  <si>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</si>
  <si>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</si>
  <si>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</si>
  <si>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</si>
  <si>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</si>
  <si>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</si>
  <si>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</si>
  <si>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</si>
  <si>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</si>
  <si>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</si>
  <si>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</si>
  <si>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</si>
  <si>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</si>
  <si>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</si>
  <si>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</si>
  <si>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</si>
  <si>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</si>
  <si>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</si>
  <si>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</si>
  <si>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</si>
  <si>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</si>
  <si>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</si>
  <si>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</si>
  <si>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</si>
  <si>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</si>
  <si>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</si>
  <si>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</si>
  <si>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</si>
  <si>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</si>
  <si>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</si>
  <si>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</si>
  <si>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</si>
  <si>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</si>
  <si>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</si>
  <si>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</si>
  <si>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</si>
  <si>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</si>
  <si>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</si>
  <si>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</si>
  <si>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</si>
  <si>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</si>
  <si>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</si>
  <si>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</si>
  <si>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</si>
  <si>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</si>
  <si>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</si>
  <si>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</si>
  <si>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</si>
  <si>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</si>
  <si>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</si>
  <si>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</si>
  <si>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</si>
  <si>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</si>
  <si>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</si>
  <si>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</si>
  <si>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</si>
  <si>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</si>
  <si>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</si>
  <si>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</si>
  <si>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</si>
  <si>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</si>
  <si>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</si>
  <si>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</si>
  <si>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</si>
  <si>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</si>
  <si>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</si>
  <si>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</si>
  <si>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</si>
  <si>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</si>
  <si>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</si>
  <si>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</si>
  <si>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</si>
  <si>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</si>
  <si>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</si>
  <si>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</si>
  <si>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</si>
  <si>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</si>
  <si>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</si>
  <si>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</si>
  <si>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</si>
  <si>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</si>
  <si>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</si>
  <si>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</si>
  <si>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</si>
  <si>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</si>
  <si>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</si>
  <si>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</si>
  <si>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</si>
  <si>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</si>
  <si>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</si>
  <si>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</si>
  <si>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</si>
  <si>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</si>
  <si>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</si>
  <si>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</si>
  <si>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</si>
  <si>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</si>
  <si>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</si>
  <si>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</si>
  <si>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</si>
  <si>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</si>
  <si>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</si>
  <si>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</si>
  <si>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</si>
  <si>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</si>
  <si>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</si>
  <si>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</si>
  <si>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</si>
  <si>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</si>
  <si>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</si>
  <si>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</si>
  <si>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</si>
  <si>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</si>
  <si>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</si>
  <si>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</si>
  <si>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</si>
  <si>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</si>
  <si>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</si>
  <si>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</si>
  <si>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</si>
  <si>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</si>
  <si>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</si>
  <si>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</si>
  <si>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</si>
  <si>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</si>
  <si>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</si>
  <si>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</si>
  <si>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</si>
  <si>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</si>
  <si>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</si>
  <si>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</si>
  <si>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</si>
  <si>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</si>
  <si>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</si>
  <si>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</si>
  <si>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</si>
  <si>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</si>
  <si>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</si>
  <si>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</si>
  <si>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</si>
  <si>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</si>
  <si>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</si>
  <si>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</si>
  <si>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</si>
  <si>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</si>
  <si>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</si>
  <si>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</si>
  <si>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</si>
  <si>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</si>
  <si>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</si>
  <si>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</si>
  <si>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</si>
  <si>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</si>
  <si>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</si>
  <si>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</si>
  <si>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</si>
  <si>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</si>
  <si>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</si>
  <si>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</si>
  <si>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</si>
  <si>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</si>
  <si>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</si>
  <si>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</si>
  <si>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</si>
  <si>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</si>
  <si>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</si>
  <si>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</si>
  <si>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</si>
  <si>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</si>
  <si>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</si>
  <si>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</si>
  <si>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</si>
  <si>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</si>
  <si>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</si>
  <si>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</si>
  <si>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</si>
  <si>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</si>
  <si>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</si>
  <si>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</si>
  <si>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</si>
  <si>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</si>
  <si>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</si>
  <si>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</si>
  <si>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</si>
  <si>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</si>
  <si>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</si>
  <si>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</si>
  <si>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</si>
  <si>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</si>
  <si>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</si>
  <si>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</si>
  <si>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</si>
  <si>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</si>
  <si>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</si>
  <si>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</si>
  <si>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</si>
  <si>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</si>
  <si>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</si>
  <si>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</si>
  <si>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</si>
  <si>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</si>
  <si>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</si>
  <si>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</si>
  <si>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</si>
  <si>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</si>
  <si>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</si>
  <si>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</si>
  <si>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</si>
  <si>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</si>
  <si>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</si>
  <si>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</si>
  <si>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</si>
  <si>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</si>
  <si>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</si>
  <si>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</si>
  <si>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</si>
  <si>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</si>
  <si>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</si>
  <si>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</si>
  <si>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</si>
  <si>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</si>
  <si>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</si>
  <si>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</si>
  <si>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</si>
  <si>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</si>
  <si>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</si>
  <si>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</si>
  <si>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</si>
  <si>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</si>
  <si>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</si>
  <si>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</si>
  <si>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</si>
  <si>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</si>
  <si>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</si>
  <si>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</si>
  <si>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</si>
  <si>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</si>
  <si>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</si>
  <si>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</si>
  <si>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</si>
  <si>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</si>
  <si>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</si>
  <si>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</si>
  <si>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</si>
  <si>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</si>
  <si>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</si>
  <si>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</si>
  <si>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</si>
  <si>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</si>
  <si>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</si>
  <si>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</si>
  <si>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</si>
  <si>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</si>
  <si>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</si>
  <si>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</si>
  <si>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</si>
  <si>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</si>
  <si>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</si>
  <si>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</si>
  <si>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</si>
  <si>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</si>
  <si>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</si>
  <si>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</si>
  <si>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</si>
  <si>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</si>
  <si>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</si>
  <si>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</si>
  <si>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</si>
  <si>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</si>
  <si>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</si>
  <si>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</si>
  <si>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</si>
  <si>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</si>
  <si>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</si>
  <si>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</si>
  <si>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</si>
  <si>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</si>
  <si>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</si>
  <si>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</si>
  <si>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</si>
  <si>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</si>
  <si>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</si>
  <si>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</si>
  <si>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</si>
  <si>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</si>
  <si>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</si>
  <si>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</si>
  <si>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</si>
  <si>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</si>
  <si>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</si>
  <si>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</si>
  <si>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</si>
  <si>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</si>
  <si>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</si>
  <si>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</si>
  <si>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</si>
  <si>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</si>
  <si>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</si>
  <si>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</si>
  <si>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</si>
  <si>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</si>
  <si>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</si>
  <si>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</si>
  <si>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</si>
  <si>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</si>
  <si>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</si>
  <si>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</si>
  <si>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</si>
  <si>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</si>
  <si>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</si>
  <si>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</si>
  <si>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</si>
  <si>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</si>
  <si>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</si>
  <si>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</si>
  <si>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</si>
  <si>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</si>
  <si>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</si>
  <si>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</si>
  <si>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</si>
  <si>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</si>
  <si>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</si>
  <si>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</si>
  <si>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</si>
  <si>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</si>
  <si>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</si>
  <si>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</si>
  <si>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</si>
  <si>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</si>
  <si>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</si>
  <si>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</si>
  <si>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</si>
  <si>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</si>
  <si>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</si>
  <si>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</si>
  <si>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</si>
  <si>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</si>
  <si>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</si>
  <si>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</si>
  <si>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</si>
  <si>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</si>
  <si>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</si>
  <si>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</si>
  <si>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</si>
  <si>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</si>
  <si>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</si>
  <si>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</si>
  <si>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</si>
  <si>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</si>
  <si>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</si>
  <si>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</si>
  <si>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</si>
  <si>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</si>
  <si>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</si>
  <si>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</si>
  <si>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</si>
  <si>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</si>
  <si>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</si>
  <si>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</si>
  <si>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</si>
  <si>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</si>
  <si>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</si>
  <si>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</si>
  <si>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</si>
  <si>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</si>
  <si>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</si>
  <si>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</si>
  <si>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</si>
  <si>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</si>
  <si>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</si>
  <si>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</si>
  <si>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</si>
  <si>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</si>
  <si>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</si>
  <si>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</si>
  <si>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</si>
  <si>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</si>
  <si>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</si>
  <si>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</si>
  <si>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</si>
  <si>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</si>
  <si>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</si>
  <si>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</si>
  <si>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</si>
  <si>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</si>
  <si>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</si>
  <si>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</si>
  <si>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</si>
  <si>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</si>
  <si>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</si>
  <si>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</si>
  <si>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</si>
  <si>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</si>
  <si>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</si>
  <si>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</si>
  <si>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</si>
  <si>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</si>
  <si>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</si>
  <si>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</si>
  <si>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</si>
  <si>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</si>
  <si>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</si>
  <si>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</si>
  <si>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</si>
  <si>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</si>
  <si>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</si>
  <si>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</si>
  <si>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</si>
  <si>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</si>
  <si>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</si>
  <si>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</si>
  <si>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</si>
  <si>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</si>
  <si>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</si>
  <si>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</si>
  <si>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</si>
  <si>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</si>
  <si>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</si>
  <si>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</si>
  <si>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</si>
  <si>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</si>
  <si>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</si>
  <si>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</si>
  <si>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</si>
  <si>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</si>
  <si>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</si>
  <si>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</si>
  <si>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</si>
  <si>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</si>
  <si>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</si>
  <si>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</si>
  <si>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</si>
  <si>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</si>
  <si>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</si>
  <si>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</si>
  <si>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</si>
  <si>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</si>
  <si>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</si>
  <si>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</si>
  <si>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</si>
  <si>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</si>
  <si>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</si>
  <si>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</si>
  <si>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</si>
  <si>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</si>
  <si>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</si>
  <si>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</si>
  <si>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</si>
  <si>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</si>
  <si>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</si>
  <si>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</si>
  <si>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</si>
  <si>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</si>
  <si>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</si>
  <si>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</si>
  <si>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</si>
  <si>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</si>
  <si>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</si>
  <si>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</si>
  <si>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</si>
  <si>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</si>
  <si>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</si>
  <si>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</si>
  <si>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</si>
  <si>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</si>
  <si>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</si>
  <si>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</si>
  <si>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</si>
  <si>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</si>
  <si>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</si>
  <si>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</si>
  <si>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</si>
  <si>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</si>
  <si>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</si>
  <si>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</si>
  <si>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</si>
  <si>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</si>
  <si>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</si>
  <si>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</si>
  <si>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</si>
  <si>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</si>
  <si>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</si>
  <si>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</si>
  <si>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</si>
  <si>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</si>
  <si>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</si>
  <si>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</si>
  <si>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</si>
  <si>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</si>
  <si>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</si>
  <si>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</si>
  <si>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</si>
  <si>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</si>
  <si>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</si>
  <si>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</si>
  <si>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</si>
  <si>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</si>
  <si>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</si>
  <si>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</si>
  <si>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</si>
  <si>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</si>
  <si>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</si>
  <si>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</si>
  <si>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</si>
  <si>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</si>
  <si>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</si>
  <si>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</si>
  <si>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</si>
  <si>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</si>
  <si>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</si>
  <si>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</si>
  <si>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</si>
  <si>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</si>
  <si>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</si>
  <si>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</si>
  <si>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</si>
  <si>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</si>
  <si>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</si>
  <si>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</si>
  <si>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</si>
  <si>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</si>
  <si>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</si>
  <si>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</si>
  <si>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</si>
  <si>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</si>
  <si>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</si>
  <si>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</si>
  <si>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</si>
  <si>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</si>
  <si>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</si>
  <si>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</si>
  <si>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</si>
  <si>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</si>
  <si>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</si>
  <si>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</si>
  <si>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</si>
  <si>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</si>
  <si>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</si>
  <si>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</si>
  <si>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</si>
  <si>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</si>
  <si>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</si>
  <si>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</si>
  <si>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</si>
  <si>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</si>
  <si>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</si>
  <si>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</si>
  <si>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</si>
  <si>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</si>
  <si>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</si>
  <si>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</si>
  <si>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</si>
  <si>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</si>
  <si>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</si>
  <si>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</si>
  <si>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</si>
  <si>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</si>
  <si>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</si>
  <si>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</si>
  <si>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</si>
  <si>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</si>
  <si>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</si>
  <si>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</si>
  <si>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</si>
  <si>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</si>
  <si>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</si>
  <si>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</si>
  <si>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</si>
  <si>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</si>
  <si>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</si>
  <si>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</si>
  <si>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</si>
  <si>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</si>
  <si>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</si>
  <si>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</si>
  <si>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</si>
  <si>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</si>
  <si>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</si>
  <si>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</si>
  <si>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</si>
  <si>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</si>
  <si>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</si>
  <si>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</si>
  <si>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</si>
  <si>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</si>
  <si>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</si>
  <si>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</si>
  <si>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</si>
  <si>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</si>
  <si>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</si>
  <si>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</si>
  <si>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</si>
  <si>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</si>
  <si>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</si>
  <si>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</si>
  <si>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</si>
  <si>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</si>
  <si>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</si>
  <si>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</si>
  <si>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</si>
  <si>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</si>
  <si>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</si>
  <si>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</si>
  <si>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</si>
  <si>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</si>
  <si>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</si>
  <si>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</si>
  <si>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</si>
  <si>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</si>
  <si>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</si>
  <si>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</si>
  <si>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</si>
  <si>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</si>
  <si>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</si>
  <si>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</si>
  <si>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</si>
  <si>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</si>
  <si>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</si>
  <si>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</si>
  <si>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</si>
  <si>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</si>
  <si>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</si>
  <si>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</si>
  <si>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</si>
  <si>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</si>
  <si>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</si>
  <si>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</si>
  <si>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</si>
  <si>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</si>
  <si>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</si>
  <si>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</si>
  <si>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</si>
  <si>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</si>
  <si>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</si>
  <si>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</si>
  <si>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</si>
  <si>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</si>
  <si>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</si>
  <si>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</si>
  <si>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</si>
  <si>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</si>
  <si>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</si>
  <si>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</si>
  <si>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</si>
  <si>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</si>
  <si>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</si>
  <si>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</si>
  <si>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</si>
  <si>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</si>
  <si>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</si>
  <si>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</si>
  <si>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</si>
  <si>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</si>
  <si>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</si>
  <si>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</si>
  <si>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</si>
  <si>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</si>
  <si>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</si>
  <si>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</si>
  <si>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</si>
  <si>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</si>
  <si>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</si>
  <si>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</si>
  <si>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</si>
  <si>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</si>
  <si>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</si>
  <si>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</si>
  <si>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</si>
  <si>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</si>
  <si>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</si>
  <si>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</si>
  <si>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</si>
  <si>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</si>
  <si>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</si>
  <si>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</si>
  <si>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</si>
  <si>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</si>
  <si>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</si>
  <si>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</si>
  <si>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</si>
  <si>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</si>
  <si>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</si>
  <si>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</si>
  <si>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</si>
  <si>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</si>
  <si>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</si>
  <si>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</si>
  <si>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</si>
  <si>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</si>
  <si>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</si>
  <si>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</si>
  <si>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</si>
  <si>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</si>
  <si>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</si>
  <si>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</si>
  <si>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</si>
  <si>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</si>
  <si>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</si>
  <si>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</si>
  <si>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</si>
  <si>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</si>
  <si>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</si>
  <si>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</si>
  <si>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</si>
  <si>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</si>
  <si>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</si>
  <si>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</si>
  <si>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</si>
  <si>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</si>
  <si>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</si>
  <si>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</si>
  <si>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</si>
  <si>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</si>
  <si>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</si>
  <si>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</si>
  <si>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</si>
  <si>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</si>
  <si>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</si>
  <si>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</si>
  <si>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</si>
  <si>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</si>
  <si>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</si>
  <si>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</si>
  <si>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</si>
  <si>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</si>
  <si>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</si>
  <si>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</si>
  <si>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</si>
  <si>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</si>
  <si>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</si>
  <si>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</si>
  <si>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</si>
  <si>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</si>
  <si>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</si>
  <si>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</si>
  <si>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</si>
  <si>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</si>
  <si>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</si>
  <si>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</si>
  <si>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</si>
  <si>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</si>
  <si>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</si>
  <si>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</si>
  <si>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</si>
  <si>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</si>
  <si>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</si>
  <si>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</si>
  <si>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</si>
  <si>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</si>
  <si>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</si>
  <si>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</si>
  <si>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</si>
  <si>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</si>
  <si>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</si>
  <si>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</si>
  <si>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</si>
  <si>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</si>
  <si>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</si>
  <si>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</si>
  <si>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</si>
  <si>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</si>
  <si>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</si>
  <si>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</si>
  <si>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</si>
  <si>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</si>
  <si>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</si>
  <si>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</si>
  <si>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</si>
  <si>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</si>
  <si>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</si>
  <si>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</si>
  <si>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</si>
  <si>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</si>
  <si>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</si>
  <si>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</si>
  <si>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</si>
  <si>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</si>
  <si>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</si>
  <si>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</si>
  <si>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</si>
  <si>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</si>
  <si>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</si>
  <si>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</si>
  <si>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</si>
  <si>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</si>
  <si>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</si>
  <si>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</si>
  <si>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</si>
  <si>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</si>
  <si>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</si>
  <si>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</si>
  <si>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</si>
  <si>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</si>
  <si>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</si>
  <si>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</si>
  <si>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</si>
  <si>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</si>
  <si>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</si>
  <si>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</si>
  <si>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</si>
  <si>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</si>
  <si>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</si>
  <si>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</si>
  <si>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</si>
  <si>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</si>
  <si>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</si>
  <si>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</si>
  <si>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</si>
  <si>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</si>
  <si>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</si>
  <si>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</si>
  <si>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</si>
  <si>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</si>
  <si>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</si>
  <si>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</si>
  <si>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</si>
  <si>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</si>
  <si>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</si>
  <si>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</si>
  <si>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</si>
  <si>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</si>
  <si>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</si>
  <si>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</si>
  <si>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</si>
  <si>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</si>
  <si>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</si>
  <si>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</si>
  <si>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</si>
  <si>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</si>
  <si>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</si>
  <si>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</si>
  <si>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</si>
  <si>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</si>
  <si>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</si>
  <si>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</si>
  <si>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</si>
  <si>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</si>
  <si>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</si>
  <si>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</si>
  <si>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</si>
  <si>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</si>
  <si>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</si>
  <si>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</si>
  <si>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</si>
  <si>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</si>
  <si>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</si>
  <si>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</si>
  <si>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</si>
  <si>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</si>
  <si>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</si>
  <si>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</si>
  <si>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</si>
  <si>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</si>
  <si>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</si>
  <si>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</si>
  <si>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</si>
  <si>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</si>
  <si>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</si>
  <si>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</si>
  <si>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</si>
  <si>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</si>
  <si>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</si>
  <si>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</si>
  <si>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</si>
  <si>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</si>
  <si>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</si>
  <si>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</si>
  <si>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</si>
  <si>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</si>
  <si>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</si>
  <si>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</si>
  <si>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</si>
  <si>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</si>
  <si>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</si>
  <si>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</si>
  <si>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</si>
  <si>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</si>
  <si>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</si>
  <si>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</si>
  <si>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</si>
  <si>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</si>
  <si>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</si>
  <si>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</si>
  <si>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</si>
  <si>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</si>
  <si>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</si>
  <si>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</si>
  <si>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</si>
  <si>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</si>
  <si>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</si>
  <si>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</si>
  <si>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</si>
  <si>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</si>
  <si>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</si>
  <si>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</si>
  <si>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</si>
  <si>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</si>
  <si>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</si>
  <si>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</si>
  <si>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</si>
  <si>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</si>
  <si>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</si>
  <si>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</si>
  <si>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</si>
  <si>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</si>
  <si>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</si>
  <si>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</si>
  <si>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</si>
  <si>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</si>
  <si>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</si>
  <si>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</si>
  <si>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</si>
  <si>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</si>
  <si>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</si>
  <si>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</si>
  <si>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</si>
  <si>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</si>
  <si>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</si>
  <si>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</si>
  <si>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</si>
  <si>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</si>
  <si>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</si>
  <si>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</si>
  <si>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</si>
  <si>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</si>
  <si>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</si>
  <si>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</si>
  <si>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</si>
  <si>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</si>
  <si>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</si>
  <si>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</si>
  <si>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</si>
  <si>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</si>
  <si>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</si>
  <si>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</si>
  <si>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</si>
  <si>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</si>
  <si>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</si>
  <si>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</si>
  <si>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</si>
  <si>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</si>
  <si>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</si>
  <si>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</si>
  <si>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</si>
  <si>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</si>
  <si>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</si>
  <si>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</si>
  <si>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</si>
  <si>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</si>
  <si>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</si>
  <si>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</si>
  <si>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</si>
  <si>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</si>
  <si>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</si>
  <si>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</si>
  <si>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</si>
  <si>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</si>
  <si>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</si>
  <si>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</si>
  <si>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</si>
  <si>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</si>
  <si>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</si>
  <si>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</si>
  <si>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</si>
  <si>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</si>
  <si>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</si>
  <si>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</si>
  <si>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</si>
  <si>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</si>
  <si>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</si>
  <si>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</si>
  <si>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</si>
  <si>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</si>
  <si>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</si>
  <si>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</si>
  <si>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</si>
  <si>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</si>
  <si>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</si>
  <si>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</si>
  <si>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</si>
  <si>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</si>
  <si>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</si>
  <si>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</si>
  <si>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</si>
  <si>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</si>
  <si>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</si>
  <si>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</si>
  <si>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</si>
  <si>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</si>
  <si>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</si>
  <si>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</si>
  <si>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</si>
  <si>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</si>
  <si>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</si>
  <si>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</si>
  <si>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</si>
  <si>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</si>
  <si>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</si>
  <si>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</si>
  <si>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</si>
  <si>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</si>
  <si>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</si>
  <si>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</si>
  <si>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</si>
  <si>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</si>
  <si>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</si>
  <si>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</si>
  <si>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</si>
  <si>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</si>
  <si>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</si>
  <si>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</si>
  <si>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</si>
  <si>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</si>
  <si>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</si>
  <si>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</si>
  <si>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</si>
  <si>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</si>
  <si>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</si>
  <si>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</si>
  <si>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</si>
  <si>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</si>
  <si>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</si>
  <si>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</si>
  <si>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</si>
  <si>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</si>
  <si>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</si>
  <si>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</si>
  <si>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</si>
  <si>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</si>
  <si>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</si>
  <si>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</si>
  <si>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</si>
  <si>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</si>
  <si>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</si>
  <si>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</si>
  <si>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</si>
  <si>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</si>
  <si>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</si>
  <si>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</si>
  <si>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</si>
  <si>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</si>
  <si>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</si>
  <si>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</si>
  <si>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</si>
  <si>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</si>
  <si>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</si>
  <si>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</si>
  <si>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</si>
  <si>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</si>
  <si>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</si>
  <si>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</si>
  <si>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</si>
  <si>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</si>
  <si>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</si>
  <si>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</si>
  <si>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</si>
  <si>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</si>
  <si>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</si>
  <si>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</si>
  <si>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</si>
  <si>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</si>
  <si>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</si>
  <si>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</si>
  <si>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</si>
  <si>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</si>
  <si>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</si>
  <si>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</si>
  <si>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</si>
  <si>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</si>
  <si>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</si>
  <si>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</si>
  <si>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</si>
  <si>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</si>
  <si>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</si>
  <si>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</si>
  <si>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</si>
  <si>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</si>
  <si>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</si>
  <si>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</si>
  <si>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</si>
  <si>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</si>
  <si>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</si>
  <si>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</si>
  <si>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</si>
  <si>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</si>
  <si>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</si>
  <si>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</si>
  <si>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</si>
  <si>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</si>
  <si>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</si>
  <si>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</si>
  <si>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</si>
  <si>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</si>
  <si>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</si>
  <si>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</si>
  <si>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</si>
  <si>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</si>
  <si>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</si>
  <si>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</si>
  <si>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</si>
  <si>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</si>
  <si>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</si>
  <si>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</si>
  <si>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</si>
  <si>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</si>
  <si>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</si>
  <si>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</si>
  <si>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</si>
  <si>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</si>
  <si>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</si>
  <si>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</si>
  <si>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</si>
  <si>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</si>
  <si>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</si>
  <si>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</si>
  <si>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</si>
  <si>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</si>
  <si>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</si>
  <si>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</si>
  <si>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</si>
  <si>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</si>
  <si>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</si>
  <si>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</si>
  <si>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</si>
  <si>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</si>
  <si>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</si>
  <si>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</si>
  <si>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</si>
  <si>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</si>
  <si>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</si>
  <si>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</si>
  <si>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</si>
  <si>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</si>
  <si>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</si>
  <si>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</si>
  <si>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</si>
  <si>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</si>
  <si>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</si>
  <si>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</si>
  <si>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</si>
  <si>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</si>
  <si>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</si>
  <si>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</si>
  <si>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</si>
  <si>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</si>
  <si>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</si>
  <si>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</si>
  <si>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</si>
  <si>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</si>
  <si>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</si>
  <si>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</si>
  <si>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</si>
  <si>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</si>
  <si>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</si>
  <si>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</si>
  <si>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</si>
  <si>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</si>
  <si>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</si>
  <si>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</si>
  <si>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</si>
  <si>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</si>
  <si>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</si>
  <si>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</si>
  <si>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</si>
  <si>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</si>
  <si>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</si>
  <si>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</si>
  <si>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</si>
  <si>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</si>
  <si>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</si>
  <si>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</si>
  <si>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</si>
  <si>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</si>
  <si>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</si>
  <si>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</si>
  <si>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</si>
  <si>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</si>
  <si>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</si>
  <si>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</si>
  <si>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</si>
  <si>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</si>
  <si>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</si>
  <si>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</si>
  <si>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</si>
  <si>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</si>
  <si>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</si>
  <si>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</si>
  <si>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</si>
  <si>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</si>
  <si>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</si>
  <si>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</si>
  <si>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</si>
  <si>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</si>
  <si>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</si>
  <si>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</si>
  <si>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</si>
  <si>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</si>
  <si>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</si>
  <si>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</si>
  <si>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</si>
  <si>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</si>
  <si>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</si>
  <si>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</si>
  <si>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</si>
  <si>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</si>
  <si>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</si>
  <si>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</si>
  <si>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</si>
  <si>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</si>
  <si>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</si>
  <si>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</si>
  <si>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</si>
  <si>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</si>
  <si>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</si>
  <si>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</si>
  <si>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</si>
  <si>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</si>
  <si>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</si>
  <si>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</si>
  <si>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</si>
  <si>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</si>
  <si>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</si>
  <si>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</si>
  <si>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</si>
  <si>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</si>
  <si>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</si>
  <si>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</si>
  <si>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</si>
  <si>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</si>
  <si>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</si>
  <si>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</si>
  <si>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</si>
  <si>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</si>
  <si>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</si>
  <si>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</si>
  <si>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</si>
  <si>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</si>
  <si>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</si>
  <si>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</si>
  <si>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</si>
  <si>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</si>
  <si>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</si>
  <si>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</si>
  <si>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</si>
  <si>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</si>
  <si>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</si>
  <si>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</si>
  <si>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</si>
  <si>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</si>
  <si>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</si>
  <si>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</si>
  <si>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</si>
  <si>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</si>
  <si>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</si>
  <si>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</si>
  <si>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</si>
  <si>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</si>
  <si>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</si>
  <si>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</si>
  <si>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</si>
  <si>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</si>
  <si>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</si>
  <si>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</si>
  <si>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</si>
  <si>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</si>
  <si>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</si>
  <si>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</si>
  <si>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</si>
  <si>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</si>
  <si>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</si>
  <si>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</si>
  <si>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</si>
  <si>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</si>
  <si>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</si>
  <si>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</si>
  <si>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</si>
  <si>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</si>
  <si>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</si>
  <si>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</si>
  <si>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</si>
  <si>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</si>
  <si>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</si>
  <si>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</si>
  <si>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</si>
  <si>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</si>
  <si>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</si>
  <si>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</si>
  <si>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</si>
  <si>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</si>
  <si>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</si>
  <si>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</si>
  <si>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</si>
  <si>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</si>
  <si>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</si>
  <si>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</si>
  <si>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</si>
  <si>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</si>
  <si>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</si>
  <si>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</si>
  <si>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</si>
  <si>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</si>
  <si>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</si>
  <si>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</si>
  <si>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</si>
  <si>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</si>
  <si>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</si>
  <si>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</si>
  <si>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</si>
  <si>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</si>
  <si>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</si>
  <si>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</si>
  <si>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</si>
  <si>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</si>
  <si>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</si>
  <si>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</si>
  <si>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</si>
  <si>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</si>
  <si>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</si>
  <si>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</si>
  <si>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</si>
  <si>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</si>
  <si>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</si>
  <si>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</si>
  <si>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</si>
  <si>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</si>
  <si>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</si>
  <si>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</si>
  <si>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</si>
  <si>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</si>
  <si>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</si>
  <si>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</si>
  <si>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</si>
  <si>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</si>
  <si>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</si>
  <si>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</si>
  <si>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</si>
  <si>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</si>
  <si>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</si>
  <si>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</si>
  <si>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</si>
  <si>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</si>
  <si>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</si>
  <si>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</si>
  <si>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</si>
  <si>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</si>
  <si>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</si>
  <si>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</si>
  <si>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</si>
  <si>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</si>
  <si>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</si>
  <si>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</si>
  <si>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</si>
  <si>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</si>
  <si>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</si>
  <si>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</si>
  <si>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</si>
  <si>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</si>
  <si>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</si>
  <si>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</si>
  <si>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</si>
  <si>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</si>
  <si>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</si>
  <si>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</si>
  <si>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</si>
  <si>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</si>
  <si>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</si>
  <si>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</si>
  <si>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</si>
  <si>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</si>
  <si>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</si>
  <si>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</si>
  <si>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</si>
  <si>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</si>
  <si>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</si>
  <si>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</si>
  <si>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</si>
  <si>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</si>
  <si>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</si>
  <si>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</si>
  <si>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</si>
  <si>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</si>
  <si>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</si>
  <si>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</si>
  <si>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</si>
  <si>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</si>
  <si>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</si>
  <si>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</si>
  <si>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</si>
  <si>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</si>
  <si>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</si>
  <si>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</si>
  <si>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</si>
  <si>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</si>
  <si>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</si>
  <si>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</si>
  <si>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</si>
  <si>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</si>
  <si>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</si>
  <si>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</si>
  <si>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</si>
  <si>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</si>
  <si>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</si>
  <si>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</si>
  <si>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</si>
  <si>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</si>
  <si>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</si>
  <si>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</si>
  <si>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</si>
  <si>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</si>
  <si>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</si>
  <si>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</si>
  <si>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</si>
  <si>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</si>
  <si>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</si>
  <si>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</si>
  <si>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</si>
  <si>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</si>
  <si>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</si>
  <si>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</si>
  <si>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</si>
  <si>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</si>
  <si>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</si>
  <si>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</si>
  <si>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</si>
  <si>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</si>
  <si>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</si>
  <si>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</si>
  <si>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</si>
  <si>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</si>
  <si>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</si>
  <si>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</si>
  <si>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</si>
  <si>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</si>
  <si>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</si>
  <si>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</si>
  <si>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</si>
  <si>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</si>
  <si>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</si>
  <si>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</si>
  <si>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</si>
  <si>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</si>
  <si>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</si>
  <si>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</si>
  <si>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</si>
  <si>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</si>
  <si>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</si>
  <si>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</si>
  <si>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</si>
  <si>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</si>
  <si>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</si>
  <si>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</si>
  <si>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</si>
  <si>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</si>
  <si>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</si>
  <si>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</si>
  <si>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</si>
  <si>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</si>
  <si>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</si>
  <si>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</si>
  <si>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</si>
  <si>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</si>
  <si>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</si>
  <si>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</si>
  <si>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</si>
  <si>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</si>
  <si>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</si>
  <si>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</si>
  <si>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</si>
  <si>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</si>
  <si>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</si>
  <si>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</si>
  <si>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</si>
  <si>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</si>
  <si>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</si>
  <si>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</si>
  <si>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</si>
  <si>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</si>
  <si>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</si>
  <si>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</si>
  <si>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</si>
  <si>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</si>
  <si>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</si>
  <si>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</si>
  <si>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</si>
  <si>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</si>
  <si>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</si>
  <si>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</si>
  <si>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</si>
  <si>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</si>
  <si>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</si>
  <si>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</si>
  <si>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</si>
  <si>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</si>
  <si>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</si>
  <si>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</si>
  <si>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</si>
  <si>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</si>
  <si>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</si>
  <si>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</si>
  <si>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</si>
  <si>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</si>
  <si>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</si>
  <si>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</si>
  <si>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</si>
  <si>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</si>
  <si>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</si>
  <si>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</si>
  <si>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</si>
  <si>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</si>
  <si>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</si>
  <si>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</si>
  <si>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</si>
  <si>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</si>
  <si>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</si>
  <si>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</si>
  <si>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</si>
  <si>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</si>
  <si>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</si>
  <si>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</si>
  <si>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</si>
  <si>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</si>
  <si>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</si>
  <si>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</si>
  <si>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</si>
  <si>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</si>
  <si>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</si>
  <si>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</si>
  <si>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</si>
  <si>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</si>
  <si>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</si>
  <si>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</si>
  <si>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</si>
  <si>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</si>
  <si>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</si>
  <si>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</si>
  <si>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</si>
  <si>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</si>
  <si>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</si>
  <si>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</si>
  <si>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</si>
  <si>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</si>
  <si>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</si>
  <si>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</si>
  <si>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</si>
  <si>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</si>
  <si>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</si>
  <si>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</si>
  <si>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</si>
  <si>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</si>
  <si>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</si>
  <si>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</si>
  <si>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</si>
  <si>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</si>
  <si>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</si>
  <si>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</si>
  <si>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</si>
  <si>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</si>
  <si>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</si>
  <si>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</si>
  <si>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</si>
  <si>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</si>
  <si>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</si>
  <si>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</si>
  <si>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</si>
  <si>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</si>
  <si>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</si>
  <si>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</si>
  <si>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</si>
  <si>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</si>
  <si>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</si>
  <si>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</si>
  <si>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</si>
  <si>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</si>
  <si>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</si>
  <si>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</si>
  <si>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</si>
  <si>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</si>
  <si>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</si>
  <si>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</si>
  <si>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</si>
  <si>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</si>
  <si>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</si>
  <si>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</si>
  <si>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</si>
  <si>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</si>
  <si>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</si>
  <si>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</si>
  <si>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</si>
  <si>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</si>
  <si>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</si>
  <si>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</si>
  <si>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</si>
  <si>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</si>
  <si>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</si>
  <si>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</si>
  <si>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</si>
  <si>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</si>
  <si>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</si>
  <si>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</si>
  <si>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</si>
  <si>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</si>
  <si>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</si>
  <si>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</si>
  <si>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</si>
  <si>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</si>
  <si>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</si>
  <si>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</si>
  <si>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</si>
  <si>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</si>
  <si>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</si>
  <si>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</si>
  <si>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</si>
  <si>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</si>
  <si>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</si>
  <si>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</si>
  <si>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</si>
  <si>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</si>
  <si>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</si>
  <si>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</si>
  <si>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</si>
  <si>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</si>
  <si>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</si>
  <si>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</si>
  <si>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</si>
  <si>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</si>
  <si>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</si>
  <si>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</si>
  <si>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</si>
  <si>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</si>
  <si>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</si>
  <si>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</si>
  <si>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</si>
  <si>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</si>
  <si>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</si>
  <si>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</si>
  <si>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</si>
  <si>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</si>
  <si>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</si>
  <si>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</si>
  <si>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</si>
  <si>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</si>
  <si>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</si>
  <si>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</si>
  <si>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</si>
  <si>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</si>
  <si>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</si>
  <si>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</si>
  <si>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</si>
  <si>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</si>
  <si>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</si>
  <si>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</si>
  <si>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</si>
  <si>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</si>
  <si>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</si>
  <si>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</si>
  <si>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</si>
  <si>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</si>
  <si>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</si>
  <si>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</si>
  <si>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</si>
  <si>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</si>
  <si>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</si>
  <si>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</si>
  <si>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</si>
  <si>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</si>
  <si>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</si>
  <si>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</si>
  <si>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</si>
  <si>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</si>
  <si>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</si>
  <si>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</si>
  <si>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</si>
  <si>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</si>
  <si>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</si>
  <si>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</si>
  <si>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</si>
  <si>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</si>
  <si>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</si>
  <si>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</si>
  <si>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</si>
  <si>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</si>
  <si>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</si>
  <si>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</si>
  <si>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</si>
  <si>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</si>
  <si>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</si>
  <si>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</si>
  <si>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</si>
  <si>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</si>
  <si>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</si>
  <si>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</si>
  <si>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</si>
  <si>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</si>
  <si>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</si>
  <si>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</si>
  <si>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</si>
  <si>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</si>
  <si>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</si>
  <si>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</si>
  <si>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</si>
  <si>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</si>
  <si>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</si>
  <si>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</si>
  <si>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</si>
  <si>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</si>
  <si>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</si>
  <si>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</si>
  <si>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</si>
  <si>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</si>
  <si>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</si>
  <si>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</si>
  <si>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</si>
  <si>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</si>
  <si>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</si>
  <si>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</si>
  <si>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</si>
  <si>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</si>
  <si>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</si>
  <si>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</si>
  <si>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</si>
  <si>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</si>
  <si>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</si>
  <si>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</si>
  <si>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</si>
  <si>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</si>
  <si>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</si>
  <si>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</si>
  <si>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</si>
  <si>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</si>
  <si>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</si>
  <si>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</si>
  <si>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</si>
  <si>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</si>
  <si>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</si>
  <si>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</si>
  <si>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</si>
  <si>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</si>
  <si>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</si>
  <si>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</si>
  <si>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</si>
  <si>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</si>
  <si>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</si>
  <si>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</si>
  <si>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</si>
  <si>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</si>
  <si>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</si>
  <si>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</si>
  <si>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</si>
  <si>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</si>
  <si>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</si>
  <si>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</si>
  <si>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</si>
  <si>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</si>
  <si>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</si>
  <si>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</si>
  <si>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</si>
  <si>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</si>
  <si>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</si>
  <si>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</si>
  <si>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</si>
  <si>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</si>
  <si>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</si>
  <si>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</si>
  <si>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</si>
  <si>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</si>
  <si>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</si>
  <si>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</si>
  <si>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</si>
  <si>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</si>
  <si>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</si>
  <si>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</si>
  <si>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</si>
  <si>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</si>
  <si>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</si>
  <si>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</si>
  <si>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</si>
  <si>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</si>
  <si>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</si>
  <si>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</si>
  <si>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</si>
  <si>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</si>
  <si>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</si>
  <si>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</si>
  <si>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</si>
  <si>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</si>
  <si>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</si>
  <si>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</si>
  <si>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</si>
  <si>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</si>
  <si>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</si>
  <si>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</si>
  <si>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</si>
  <si>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</si>
  <si>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</si>
  <si>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</si>
  <si>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</si>
  <si>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</si>
  <si>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</si>
  <si>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</si>
  <si>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</si>
  <si>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</si>
  <si>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</si>
  <si>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</si>
  <si>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</si>
  <si>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</si>
  <si>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</si>
  <si>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</si>
  <si>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</si>
  <si>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</si>
  <si>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</si>
  <si>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</si>
  <si>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</si>
  <si>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</si>
  <si>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</si>
  <si>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</si>
  <si>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</si>
  <si>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</si>
  <si>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</si>
  <si>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</si>
  <si>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</si>
  <si>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</si>
  <si>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</si>
  <si>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</si>
  <si>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</si>
  <si>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</si>
  <si>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</si>
  <si>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</si>
  <si>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</si>
  <si>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</si>
  <si>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</si>
  <si>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</si>
  <si>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</si>
  <si>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</si>
  <si>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</si>
  <si>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</si>
  <si>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</si>
  <si>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</si>
  <si>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</si>
  <si>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</si>
  <si>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</si>
  <si>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</si>
  <si>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</si>
  <si>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</si>
  <si>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</si>
  <si>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</si>
  <si>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</si>
  <si>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</si>
  <si>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</si>
  <si>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</si>
  <si>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</si>
  <si>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</si>
  <si>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</si>
  <si>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</si>
  <si>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</si>
  <si>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</si>
  <si>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</si>
  <si>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</si>
  <si>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</si>
  <si>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</si>
  <si>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</si>
  <si>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</si>
  <si>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</si>
  <si>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</si>
  <si>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</si>
  <si>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</si>
  <si>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</si>
  <si>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</si>
  <si>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</si>
  <si>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</si>
  <si>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</si>
  <si>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</si>
  <si>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</si>
  <si>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</si>
  <si>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</si>
  <si>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</si>
  <si>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</si>
  <si>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</si>
  <si>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</si>
  <si>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</si>
  <si>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</si>
  <si>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</si>
  <si>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</si>
  <si>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</si>
  <si>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</si>
  <si>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</si>
  <si>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</si>
  <si>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</si>
  <si>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</si>
  <si>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</si>
  <si>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</si>
  <si>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</si>
  <si>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</si>
  <si>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</si>
  <si>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</si>
  <si>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</si>
  <si>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</si>
  <si>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</si>
  <si>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</si>
  <si>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</si>
  <si>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</si>
  <si>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</si>
  <si>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</si>
  <si>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</si>
  <si>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</si>
  <si>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</si>
  <si>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</si>
  <si>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</si>
  <si>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</si>
  <si>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</si>
  <si>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</si>
  <si>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</si>
  <si>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</si>
  <si>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</si>
  <si>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</si>
  <si>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</si>
  <si>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</si>
  <si>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</si>
  <si>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</si>
  <si>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</si>
  <si>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</si>
  <si>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</si>
  <si>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</si>
  <si>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</si>
  <si>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</si>
  <si>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</si>
  <si>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</si>
  <si>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</si>
  <si>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</si>
  <si>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</si>
  <si>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</si>
  <si>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</si>
  <si>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</si>
  <si>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</si>
  <si>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</si>
  <si>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</si>
  <si>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</si>
  <si>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</si>
  <si>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</si>
  <si>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</si>
  <si>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</si>
  <si>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</si>
  <si>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</si>
  <si>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</si>
  <si>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</si>
  <si>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</si>
  <si>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</si>
  <si>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</si>
  <si>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</si>
  <si>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</si>
  <si>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</si>
  <si>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</si>
  <si>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</si>
  <si>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</si>
  <si>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</si>
  <si>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</si>
  <si>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</si>
  <si>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</si>
  <si>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</si>
  <si>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</si>
  <si>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</si>
  <si>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</si>
  <si>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</si>
  <si>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</si>
  <si>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</si>
  <si>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</si>
  <si>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</si>
  <si>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</si>
  <si>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</si>
  <si>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</si>
  <si>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</si>
  <si>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</si>
  <si>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</si>
  <si>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</si>
  <si>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</si>
  <si>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</si>
  <si>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</si>
  <si>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</si>
  <si>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</si>
  <si>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</si>
  <si>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</si>
  <si>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</si>
  <si>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</si>
  <si>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</si>
  <si>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</si>
  <si>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</si>
  <si>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</si>
  <si>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</si>
  <si>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</si>
  <si>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</si>
  <si>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</si>
  <si>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</si>
  <si>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</si>
  <si>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</si>
  <si>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</si>
  <si>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</si>
  <si>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</si>
  <si>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</si>
  <si>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</si>
  <si>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</si>
  <si>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</si>
  <si>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</si>
  <si>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</si>
  <si>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</si>
  <si>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</si>
  <si>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</si>
  <si>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</si>
  <si>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</si>
  <si>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</si>
  <si>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</si>
  <si>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</si>
  <si>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</si>
  <si>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</si>
  <si>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</si>
  <si>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</si>
  <si>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</si>
  <si>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</si>
  <si>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</si>
  <si>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</si>
  <si>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</si>
  <si>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</si>
  <si>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</si>
  <si>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</si>
  <si>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</si>
  <si>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</si>
  <si>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</si>
  <si>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</si>
  <si>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</si>
  <si>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</si>
  <si>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</si>
  <si>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</si>
  <si>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</si>
  <si>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</si>
  <si>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</si>
  <si>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</si>
  <si>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</si>
  <si>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</si>
  <si>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</si>
  <si>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</si>
  <si>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</si>
  <si>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</si>
  <si>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</si>
  <si>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</si>
  <si>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</si>
  <si>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</si>
  <si>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</si>
  <si>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</si>
  <si>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</si>
  <si>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</si>
  <si>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</si>
  <si>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</si>
  <si>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</si>
  <si>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</si>
  <si>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</si>
  <si>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</si>
  <si>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</si>
  <si>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</si>
  <si>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</si>
  <si>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</si>
  <si>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</si>
  <si>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</si>
  <si>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</si>
  <si>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</si>
  <si>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</si>
  <si>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</si>
  <si>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</si>
  <si>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</si>
  <si>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</si>
  <si>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</si>
  <si>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</si>
  <si>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</si>
  <si>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</si>
  <si>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</si>
  <si>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</si>
  <si>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</si>
  <si>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</si>
  <si>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</si>
  <si>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</si>
  <si>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</si>
  <si>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</si>
  <si>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</si>
  <si>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</si>
  <si>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</si>
  <si>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</si>
  <si>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</si>
  <si>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</si>
  <si>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</si>
  <si>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</si>
  <si>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</si>
  <si>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</si>
  <si>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</si>
  <si>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</si>
  <si>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</si>
  <si>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</si>
  <si>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</si>
  <si>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</si>
  <si>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</si>
  <si>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</si>
  <si>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</si>
  <si>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</si>
  <si>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</si>
  <si>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</si>
  <si>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</si>
  <si>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</si>
  <si>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</si>
  <si>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</si>
  <si>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</si>
  <si>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</si>
  <si>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</si>
  <si>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</si>
  <si>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</si>
  <si>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</si>
  <si>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</si>
  <si>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</si>
  <si>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</si>
  <si>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</si>
  <si>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</si>
  <si>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</si>
  <si>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</si>
  <si>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</si>
  <si>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</si>
  <si>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</si>
  <si>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</si>
  <si>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</si>
  <si>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</si>
  <si>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</si>
  <si>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</si>
  <si>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</si>
  <si>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</si>
  <si>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</si>
  <si>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</si>
  <si>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</si>
  <si>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</si>
  <si>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</si>
  <si>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</si>
  <si>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</si>
  <si>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</si>
  <si>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</si>
  <si>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</si>
  <si>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</si>
  <si>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</si>
  <si>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</si>
  <si>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</si>
  <si>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</si>
  <si>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</si>
  <si>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</si>
  <si>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</si>
  <si>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</si>
  <si>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</si>
  <si>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</si>
  <si>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</si>
  <si>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</si>
  <si>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</si>
  <si>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</si>
  <si>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</si>
  <si>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</si>
  <si>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</si>
  <si>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</si>
  <si>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</si>
  <si>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</si>
  <si>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</si>
  <si>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</si>
  <si>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</si>
  <si>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</si>
  <si>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</si>
  <si>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</si>
  <si>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</si>
  <si>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</si>
  <si>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</si>
  <si>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</si>
  <si>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</si>
  <si>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</si>
  <si>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</si>
  <si>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</si>
  <si>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</si>
  <si>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</si>
  <si>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</si>
  <si>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</si>
  <si>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</si>
  <si>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</si>
  <si>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</si>
  <si>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</si>
  <si>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</si>
  <si>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</si>
  <si>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</si>
  <si>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</si>
  <si>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</si>
  <si>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</si>
  <si>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</si>
  <si>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</si>
  <si>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</si>
  <si>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</si>
  <si>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</si>
  <si>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</si>
  <si>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</si>
  <si>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</si>
  <si>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</si>
  <si>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</si>
  <si>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</si>
  <si>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</si>
  <si>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</si>
  <si>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</si>
  <si>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</si>
  <si>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</si>
  <si>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</si>
  <si>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</si>
  <si>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</si>
  <si>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</si>
  <si>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</si>
  <si>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</si>
  <si>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</si>
  <si>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</si>
  <si>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</si>
  <si>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</si>
  <si>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</si>
  <si>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</si>
  <si>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</si>
  <si>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</si>
  <si>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</si>
  <si>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</si>
  <si>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</si>
  <si>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</si>
  <si>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</si>
  <si>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</si>
  <si>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</si>
  <si>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</si>
  <si>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</si>
  <si>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</si>
  <si>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</si>
  <si>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</si>
  <si>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</si>
  <si>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</si>
  <si>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</si>
  <si>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</si>
  <si>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</si>
  <si>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</si>
  <si>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</si>
  <si>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</si>
  <si>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</si>
  <si>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</si>
  <si>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</si>
  <si>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</si>
  <si>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</si>
  <si>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</si>
  <si>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</si>
  <si>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</si>
  <si>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</si>
  <si>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</si>
  <si>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</si>
  <si>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</si>
  <si>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</si>
  <si>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</si>
  <si>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</si>
  <si>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</si>
  <si>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</si>
  <si>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</si>
  <si>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</si>
  <si>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</si>
  <si>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</si>
  <si>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</si>
  <si>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</si>
  <si>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</si>
  <si>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</si>
  <si>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</si>
  <si>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</si>
  <si>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</si>
  <si>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</si>
  <si>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</si>
  <si>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</si>
  <si>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</si>
  <si>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</si>
  <si>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</si>
  <si>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</si>
  <si>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</si>
  <si>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</si>
  <si>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</si>
  <si>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</si>
  <si>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</si>
  <si>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</si>
  <si>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</si>
  <si>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</si>
  <si>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</si>
  <si>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</si>
  <si>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</si>
  <si>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</si>
  <si>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</si>
  <si>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</si>
  <si>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</si>
  <si>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</si>
  <si>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</si>
  <si>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</si>
  <si>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</si>
  <si>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</si>
  <si>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</si>
  <si>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</si>
  <si>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</si>
  <si>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</si>
  <si>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</si>
  <si>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</si>
  <si>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</si>
  <si>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</si>
  <si>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</si>
  <si>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</si>
  <si>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</si>
  <si>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</si>
  <si>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</si>
  <si>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</si>
  <si>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</si>
  <si>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</si>
  <si>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</si>
  <si>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</si>
  <si>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</si>
  <si>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</si>
  <si>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</si>
  <si>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</si>
  <si>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</si>
  <si>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</si>
  <si>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</si>
  <si>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</si>
  <si>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</si>
  <si>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</si>
  <si>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</si>
  <si>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</si>
  <si>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</si>
  <si>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</si>
  <si>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</si>
  <si>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</si>
  <si>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</si>
  <si>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</si>
  <si>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</si>
  <si>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</si>
  <si>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</si>
  <si>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</si>
  <si>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</si>
  <si>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</si>
  <si>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</si>
  <si>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</si>
  <si>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</si>
  <si>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</si>
  <si>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</si>
  <si>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</si>
  <si>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</si>
  <si>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</si>
  <si>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</si>
  <si>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</si>
  <si>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</si>
  <si>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</si>
  <si>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</si>
  <si>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</si>
  <si>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</si>
  <si>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</si>
  <si>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</si>
  <si>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</si>
  <si>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</si>
  <si>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</si>
  <si>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</si>
  <si>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</si>
  <si>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</si>
  <si>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</si>
  <si>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</si>
  <si>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</si>
  <si>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</si>
  <si>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</si>
  <si>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</si>
  <si>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</si>
  <si>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</si>
  <si>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</si>
  <si>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</si>
  <si>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</si>
  <si>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</si>
  <si>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</si>
  <si>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</si>
  <si>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</si>
  <si>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</si>
  <si>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</si>
  <si>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</si>
  <si>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</si>
  <si>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</si>
  <si>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</si>
  <si>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</si>
  <si>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</si>
  <si>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</si>
  <si>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</si>
  <si>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</si>
  <si>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</si>
  <si>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</si>
  <si>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</si>
  <si>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</si>
  <si>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</si>
  <si>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</si>
  <si>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</si>
  <si>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</si>
  <si>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</si>
  <si>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</si>
  <si>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</si>
  <si>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</si>
  <si>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</si>
  <si>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</si>
  <si>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</si>
  <si>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</si>
  <si>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</si>
  <si>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</si>
  <si>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</si>
  <si>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</si>
  <si>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</si>
  <si>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</si>
  <si>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</si>
  <si>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</si>
  <si>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</si>
  <si>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</si>
  <si>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</si>
  <si>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</si>
  <si>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</si>
  <si>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</si>
  <si>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</si>
  <si>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</si>
  <si>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</si>
  <si>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</si>
  <si>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</si>
  <si>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</si>
  <si>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</si>
  <si>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</si>
  <si>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</si>
  <si>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</si>
  <si>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</si>
  <si>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</si>
  <si>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</si>
  <si>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</si>
  <si>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</si>
  <si>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</si>
  <si>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</si>
  <si>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</si>
  <si>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</si>
  <si>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</si>
  <si>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</si>
  <si>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</si>
  <si>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</si>
  <si>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</si>
  <si>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</si>
  <si>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</si>
  <si>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</si>
  <si>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</si>
  <si>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</si>
  <si>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</si>
  <si>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</si>
  <si>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</si>
  <si>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</si>
  <si>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</si>
  <si>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</si>
  <si>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</si>
  <si>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</si>
  <si>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</si>
  <si>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</si>
  <si>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</si>
  <si>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</si>
  <si>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</si>
  <si>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</si>
  <si>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</si>
  <si>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</si>
  <si>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</si>
  <si>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</si>
  <si>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</si>
  <si>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</si>
  <si>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</si>
  <si>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</si>
  <si>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</si>
  <si>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</si>
  <si>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</si>
  <si>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</si>
  <si>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</si>
  <si>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</si>
  <si>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</si>
  <si>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</si>
  <si>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</si>
  <si>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</si>
  <si>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</si>
  <si>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</si>
  <si>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</si>
  <si>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</si>
  <si>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</si>
  <si>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</si>
  <si>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</si>
  <si>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</si>
  <si>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</si>
  <si>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</si>
  <si>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</si>
  <si>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</si>
  <si>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</si>
  <si>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</si>
  <si>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</si>
  <si>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</si>
  <si>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</si>
  <si>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</si>
  <si>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</si>
  <si>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</si>
  <si>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</si>
  <si>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</si>
  <si>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</si>
  <si>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</si>
  <si>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</si>
  <si>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</si>
  <si>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</si>
  <si>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</si>
  <si>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</si>
  <si>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</si>
  <si>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</si>
  <si>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</si>
  <si>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</si>
  <si>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</si>
  <si>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</si>
  <si>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</si>
  <si>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</si>
  <si>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</si>
  <si>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</si>
  <si>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</si>
  <si>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</si>
  <si>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</si>
  <si>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</si>
  <si>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</si>
  <si>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</si>
  <si>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</si>
  <si>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</si>
  <si>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</si>
  <si>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</si>
  <si>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</si>
  <si>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</si>
  <si>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</si>
  <si>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</si>
  <si>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</si>
  <si>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</si>
  <si>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</si>
  <si>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</si>
  <si>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</si>
  <si>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</si>
  <si>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</si>
  <si>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</si>
  <si>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</si>
  <si>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</si>
  <si>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</si>
  <si>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</si>
  <si>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</si>
  <si>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</si>
  <si>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</si>
  <si>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</si>
  <si>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</si>
  <si>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</si>
  <si>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</si>
  <si>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</si>
  <si>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</si>
  <si>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</si>
  <si>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</si>
  <si>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</si>
  <si>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</si>
  <si>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</si>
  <si>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</si>
  <si>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</si>
  <si>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</si>
  <si>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</si>
  <si>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</si>
  <si>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</si>
  <si>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</si>
  <si>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</si>
  <si>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</si>
  <si>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</si>
  <si>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</si>
  <si>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</si>
  <si>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</si>
  <si>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</si>
  <si>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</si>
  <si>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</si>
  <si>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</si>
  <si>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</si>
  <si>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</si>
  <si>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</si>
  <si>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</si>
  <si>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</si>
  <si>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</si>
  <si>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</si>
  <si>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</si>
  <si>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</si>
  <si>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</si>
  <si>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</si>
  <si>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</si>
  <si>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</si>
  <si>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</si>
  <si>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</si>
  <si>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</si>
  <si>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</si>
  <si>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</si>
  <si>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</si>
  <si>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</si>
  <si>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</si>
  <si>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</si>
  <si>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</si>
  <si>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</si>
  <si>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</si>
  <si>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</si>
  <si>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</si>
  <si>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</si>
  <si>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</si>
  <si>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</si>
  <si>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</si>
  <si>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</si>
  <si>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</si>
  <si>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</si>
  <si>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</si>
  <si>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</si>
  <si>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</si>
  <si>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</si>
  <si>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</si>
  <si>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</si>
  <si>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</si>
  <si>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</si>
  <si>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</si>
  <si>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</si>
  <si>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</si>
  <si>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</si>
  <si>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</si>
  <si>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</si>
  <si>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</si>
  <si>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</si>
  <si>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</si>
  <si>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</si>
  <si>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</si>
  <si>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</si>
  <si>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</si>
  <si>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</si>
  <si>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</si>
  <si>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</si>
  <si>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</si>
  <si>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</si>
  <si>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</si>
  <si>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</si>
  <si>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</si>
  <si>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</si>
  <si>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</si>
  <si>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</si>
  <si>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</si>
  <si>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</si>
  <si>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</si>
  <si>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</si>
  <si>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</si>
  <si>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</si>
  <si>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</si>
  <si>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</si>
  <si>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</si>
  <si>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</si>
  <si>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</si>
  <si>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</si>
  <si>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</si>
  <si>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</si>
  <si>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</si>
  <si>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</si>
  <si>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</si>
  <si>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</si>
  <si>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</si>
  <si>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</si>
  <si>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</si>
  <si>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</si>
  <si>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</si>
  <si>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</si>
  <si>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</si>
  <si>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</si>
  <si>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</si>
  <si>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</si>
  <si>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</si>
  <si>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</si>
  <si>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</si>
  <si>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</si>
  <si>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</si>
  <si>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</si>
  <si>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</si>
  <si>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</si>
  <si>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</si>
  <si>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</si>
  <si>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</si>
  <si>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</si>
  <si>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</si>
  <si>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</si>
  <si>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</si>
  <si>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</si>
  <si>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</si>
  <si>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</si>
  <si>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</si>
  <si>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</si>
  <si>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</si>
  <si>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</si>
  <si>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</si>
  <si>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</si>
  <si>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</si>
  <si>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</si>
  <si>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</si>
  <si>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</si>
  <si>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</si>
  <si>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</si>
  <si>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</si>
  <si>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</si>
  <si>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</si>
  <si>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</si>
  <si>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</si>
  <si>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</si>
  <si>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</si>
  <si>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</si>
  <si>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</si>
  <si>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</si>
  <si>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</si>
  <si>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</si>
  <si>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</si>
  <si>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</si>
  <si>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</si>
  <si>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</si>
  <si>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</si>
  <si>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</si>
  <si>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</si>
  <si>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</si>
  <si>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</si>
  <si>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</si>
  <si>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</si>
  <si>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</si>
  <si>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</si>
  <si>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</si>
  <si>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</si>
  <si>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</si>
  <si>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</si>
  <si>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</si>
  <si>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</si>
  <si>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</si>
  <si>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</si>
  <si>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</si>
  <si>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</si>
  <si>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</si>
  <si>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</si>
  <si>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</si>
  <si>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</si>
  <si>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</si>
  <si>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</si>
  <si>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</si>
  <si>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</si>
  <si>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</si>
  <si>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</si>
  <si>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</si>
  <si>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</si>
  <si>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</si>
  <si>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</si>
  <si>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</si>
  <si>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</si>
  <si>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</si>
  <si>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</si>
  <si>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</si>
  <si>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</si>
  <si>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</si>
  <si>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</si>
  <si>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</si>
  <si>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</si>
  <si>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</si>
  <si>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</si>
  <si>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</si>
  <si>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</si>
  <si>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</si>
  <si>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</si>
  <si>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</si>
  <si>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</si>
  <si>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</si>
  <si>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</si>
  <si>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</si>
  <si>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</si>
  <si>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</si>
  <si>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</si>
  <si>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</si>
  <si>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</si>
  <si>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</si>
  <si>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</si>
  <si>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</si>
  <si>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</si>
  <si>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</si>
  <si>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</si>
  <si>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</si>
  <si>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</si>
  <si>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</si>
  <si>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</si>
  <si>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</si>
  <si>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</si>
  <si>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</si>
  <si>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</si>
  <si>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</si>
  <si>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</si>
  <si>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</si>
  <si>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</si>
  <si>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</si>
  <si>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</si>
  <si>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</si>
  <si>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</si>
  <si>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</si>
  <si>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</si>
  <si>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</si>
  <si>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</si>
  <si>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</si>
  <si>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</si>
  <si>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</si>
  <si>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</si>
  <si>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</si>
  <si>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</si>
  <si>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</si>
  <si>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</si>
  <si>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</si>
  <si>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</si>
  <si>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</si>
  <si>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</si>
  <si>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</si>
  <si>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</si>
  <si>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</si>
  <si>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</si>
  <si>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</si>
  <si>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</si>
  <si>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</si>
  <si>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</si>
  <si>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</si>
  <si>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</si>
  <si>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</si>
  <si>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</si>
  <si>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</si>
  <si>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</si>
  <si>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</si>
  <si>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</si>
  <si>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</si>
  <si>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</si>
  <si>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</si>
  <si>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</si>
  <si>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</si>
  <si>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</si>
  <si>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</si>
  <si>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</si>
  <si>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</si>
  <si>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</si>
  <si>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</si>
  <si>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</si>
  <si>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</si>
  <si>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</si>
  <si>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</si>
  <si>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</si>
  <si>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</si>
  <si>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</si>
  <si>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</si>
  <si>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</si>
  <si>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</si>
  <si>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</si>
  <si>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</si>
  <si>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</si>
  <si>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</si>
  <si>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</si>
  <si>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</si>
  <si>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</si>
  <si>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</si>
  <si>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</si>
  <si>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</si>
  <si>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</si>
  <si>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</si>
  <si>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</si>
  <si>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</si>
  <si>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</si>
  <si>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</si>
  <si>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</si>
  <si>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</si>
  <si>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</si>
  <si>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</si>
  <si>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</si>
  <si>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</si>
  <si>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</si>
  <si>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</si>
  <si>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</si>
  <si>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</si>
  <si>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</si>
  <si>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</si>
  <si>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</si>
  <si>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</si>
  <si>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</si>
  <si>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</si>
  <si>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</si>
  <si>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</si>
  <si>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</si>
  <si>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</si>
  <si>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</si>
  <si>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</si>
  <si>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</si>
  <si>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</si>
  <si>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</si>
  <si>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</si>
  <si>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</si>
  <si>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</si>
  <si>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</si>
  <si>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</si>
  <si>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</si>
  <si>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</si>
  <si>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</si>
  <si>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</si>
  <si>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</si>
  <si>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</si>
  <si>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</si>
  <si>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</si>
  <si>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</si>
  <si>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</si>
  <si>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</si>
  <si>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</si>
  <si>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</si>
  <si>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</si>
  <si>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</si>
  <si>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</si>
  <si>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</si>
  <si>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</si>
  <si>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</si>
  <si>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</si>
  <si>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</si>
  <si>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</si>
  <si>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</si>
  <si>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</si>
  <si>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</si>
  <si>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</si>
  <si>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</si>
  <si>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</si>
  <si>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</si>
  <si>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</si>
  <si>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</si>
  <si>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</si>
  <si>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</si>
  <si>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</si>
  <si>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</si>
  <si>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</si>
  <si>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</si>
  <si>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</si>
  <si>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</si>
  <si>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</si>
  <si>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</si>
  <si>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</si>
  <si>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</si>
  <si>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</si>
  <si>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</si>
  <si>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</si>
  <si>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</si>
  <si>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</si>
  <si>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</si>
  <si>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</si>
  <si>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</si>
  <si>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</si>
  <si>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</si>
  <si>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</si>
  <si>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</si>
  <si>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</si>
  <si>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</si>
  <si>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</si>
  <si>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</si>
  <si>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</si>
  <si>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</si>
  <si>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</si>
  <si>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</si>
  <si>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</si>
  <si>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</si>
  <si>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</si>
  <si>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</si>
  <si>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</si>
  <si>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</si>
  <si>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</si>
  <si>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</si>
  <si>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</si>
  <si>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</si>
  <si>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</si>
  <si>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</si>
  <si>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</si>
  <si>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</si>
  <si>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</si>
  <si>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</si>
  <si>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</si>
  <si>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</si>
  <si>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</si>
  <si>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</si>
  <si>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</si>
  <si>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</si>
  <si>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</si>
  <si>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</si>
  <si>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</si>
  <si>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</si>
  <si>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</si>
  <si>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</si>
  <si>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</si>
  <si>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</si>
  <si>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</si>
  <si>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</si>
  <si>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</si>
  <si>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</si>
  <si>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</si>
  <si>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</si>
  <si>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</si>
  <si>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</si>
  <si>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</si>
  <si>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</si>
  <si>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</si>
  <si>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</si>
  <si>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</si>
  <si>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</si>
  <si>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</si>
  <si>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</si>
  <si>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</si>
  <si>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</si>
  <si>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</si>
  <si>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</si>
  <si>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</si>
  <si>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</si>
  <si>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</si>
  <si>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</si>
  <si>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</si>
  <si>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</si>
  <si>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</si>
  <si>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</si>
  <si>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</si>
  <si>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</si>
  <si>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</si>
  <si>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</si>
  <si>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</si>
  <si>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</si>
  <si>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</si>
  <si>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</si>
  <si>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</si>
  <si>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</si>
  <si>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</si>
  <si>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</si>
  <si>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</si>
  <si>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</si>
  <si>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</si>
  <si>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</si>
  <si>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</si>
  <si>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</si>
  <si>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</si>
  <si>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</si>
  <si>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</si>
  <si>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</si>
  <si>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</si>
  <si>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</si>
  <si>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</si>
  <si>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</si>
  <si>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</si>
  <si>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</si>
  <si>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</si>
  <si>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</si>
  <si>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</si>
  <si>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</si>
  <si>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</si>
  <si>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</si>
  <si>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</si>
  <si>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</si>
  <si>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</si>
  <si>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</si>
  <si>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</si>
  <si>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</si>
  <si>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</si>
  <si>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</si>
  <si>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</si>
  <si>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</si>
  <si>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</si>
  <si>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</si>
  <si>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</si>
  <si>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</si>
  <si>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</si>
  <si>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</si>
  <si>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</si>
  <si>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</si>
  <si>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</si>
  <si>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</si>
  <si>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</si>
  <si>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</si>
  <si>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</si>
  <si>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</si>
  <si>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</si>
  <si>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</si>
  <si>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</si>
  <si>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</si>
  <si>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</si>
  <si>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</si>
  <si>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</si>
  <si>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</si>
  <si>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</si>
  <si>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</si>
  <si>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</si>
  <si>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</si>
  <si>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</si>
  <si>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</si>
  <si>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</si>
  <si>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</si>
  <si>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</si>
  <si>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</si>
  <si>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</si>
  <si>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</si>
  <si>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</si>
  <si>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</si>
  <si>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</si>
  <si>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</si>
  <si>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</si>
  <si>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</si>
  <si>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</si>
  <si>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</si>
  <si>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</si>
  <si>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</si>
  <si>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</si>
  <si>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</si>
  <si>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</si>
  <si>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</si>
  <si>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</si>
  <si>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</si>
  <si>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</si>
  <si>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</si>
  <si>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</si>
  <si>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</si>
  <si>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</si>
  <si>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</si>
  <si>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</si>
  <si>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</si>
  <si>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</si>
  <si>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</si>
  <si>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</si>
  <si>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</si>
  <si>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</si>
  <si>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</si>
  <si>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</si>
  <si>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</si>
  <si>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</si>
  <si>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</si>
  <si>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</si>
  <si>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</si>
  <si>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</si>
  <si>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</si>
  <si>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</si>
  <si>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</si>
  <si>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</si>
  <si>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</si>
  <si>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</si>
  <si>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</si>
  <si>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</si>
  <si>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</si>
  <si>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</si>
  <si>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</si>
  <si>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</si>
  <si>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</si>
  <si>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</si>
  <si>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</si>
  <si>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</si>
  <si>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</si>
  <si>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</si>
  <si>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</si>
  <si>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</si>
  <si>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</si>
  <si>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</si>
  <si>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</si>
  <si>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</si>
  <si>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</si>
  <si>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</si>
  <si>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</si>
  <si>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</si>
  <si>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</si>
  <si>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</si>
  <si>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</si>
  <si>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</si>
  <si>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</si>
  <si>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</si>
  <si>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</si>
  <si>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</si>
  <si>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</si>
  <si>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</si>
  <si>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</si>
  <si>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</si>
  <si>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</si>
  <si>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</si>
  <si>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</si>
  <si>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</si>
  <si>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</si>
  <si>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</si>
  <si>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</si>
  <si>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</si>
  <si>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</si>
  <si>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</si>
  <si>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</si>
  <si>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</si>
  <si>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</si>
  <si>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</si>
  <si>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</si>
  <si>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</si>
  <si>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</si>
  <si>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</si>
  <si>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</si>
  <si>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</si>
  <si>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</si>
  <si>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</si>
  <si>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</si>
  <si>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</si>
  <si>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</si>
  <si>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</si>
  <si>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</si>
  <si>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</si>
  <si>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</si>
  <si>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</si>
  <si>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</si>
  <si>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</si>
  <si>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</si>
  <si>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</si>
  <si>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</si>
  <si>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</si>
  <si>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</si>
  <si>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</si>
  <si>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</si>
  <si>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</si>
  <si>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</si>
  <si>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</si>
  <si>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</si>
  <si>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</si>
  <si>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</si>
  <si>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</si>
  <si>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</si>
  <si>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</si>
  <si>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</si>
  <si>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</si>
  <si>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</si>
  <si>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</si>
  <si>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</si>
  <si>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</si>
  <si>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</si>
  <si>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</si>
  <si>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</si>
  <si>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</si>
  <si>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</si>
  <si>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</si>
  <si>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</si>
  <si>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</si>
  <si>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</si>
  <si>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</si>
  <si>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</si>
  <si>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</si>
  <si>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</si>
  <si>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</si>
  <si>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</si>
  <si>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</si>
  <si>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</si>
  <si>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</si>
  <si>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</si>
  <si>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</si>
  <si>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</si>
  <si>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</si>
  <si>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</si>
  <si>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</si>
  <si>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</si>
  <si>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</si>
  <si>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</si>
  <si>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</si>
  <si>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</si>
  <si>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</si>
  <si>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</si>
  <si>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</si>
  <si>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</si>
  <si>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</si>
  <si>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</si>
  <si>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</si>
  <si>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</si>
  <si>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</si>
  <si>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</si>
  <si>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</si>
  <si>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</si>
  <si>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</si>
  <si>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</si>
  <si>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</si>
  <si>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</si>
  <si>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</si>
  <si>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</si>
  <si>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</si>
  <si>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</si>
  <si>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</si>
  <si>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</si>
  <si>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</si>
  <si>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</si>
  <si>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</si>
  <si>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</si>
  <si>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</si>
  <si>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</si>
  <si>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</si>
  <si>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</si>
  <si>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</si>
  <si>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</si>
  <si>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</si>
  <si>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</si>
  <si>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</si>
  <si>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</si>
  <si>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</si>
  <si>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</si>
  <si>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</si>
  <si>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</si>
  <si>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</si>
  <si>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</si>
  <si>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</si>
  <si>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</si>
  <si>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</si>
  <si>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</si>
  <si>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</si>
  <si>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</si>
  <si>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</si>
  <si>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</si>
  <si>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</si>
  <si>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</si>
  <si>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</si>
  <si>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</si>
  <si>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</si>
  <si>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</si>
  <si>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</si>
  <si>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</si>
  <si>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</si>
  <si>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</si>
  <si>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</si>
  <si>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</si>
  <si>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</si>
  <si>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</si>
  <si>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</si>
  <si>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</si>
  <si>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</si>
  <si>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</si>
  <si>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</si>
  <si>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</si>
  <si>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</si>
  <si>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</si>
  <si>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</si>
  <si>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</si>
  <si>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</si>
  <si>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</si>
  <si>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</si>
  <si>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</si>
  <si>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</si>
  <si>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</si>
  <si>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</si>
  <si>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</si>
  <si>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</si>
  <si>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</si>
  <si>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</si>
  <si>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</si>
  <si>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</si>
  <si>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</si>
  <si>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</si>
  <si>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</si>
  <si>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</si>
  <si>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</si>
  <si>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</si>
  <si>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</si>
  <si>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</si>
  <si>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</si>
  <si>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</si>
  <si>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</si>
  <si>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</si>
  <si>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</si>
  <si>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</si>
  <si>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</si>
  <si>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</si>
  <si>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</si>
  <si>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</si>
  <si>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</si>
  <si>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</si>
  <si>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</si>
  <si>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</si>
  <si>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</si>
  <si>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</si>
  <si>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</si>
  <si>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</si>
  <si>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</si>
  <si>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</si>
  <si>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</si>
  <si>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</si>
  <si>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</si>
  <si>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</si>
  <si>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</si>
  <si>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</si>
  <si>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</si>
  <si>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</si>
  <si>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</si>
  <si>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</si>
  <si>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</si>
  <si>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</si>
  <si>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</si>
  <si>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</si>
  <si>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</si>
  <si>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</si>
  <si>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</si>
  <si>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</si>
  <si>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</si>
  <si>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</si>
  <si>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</si>
  <si>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</si>
  <si>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</si>
  <si>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</si>
  <si>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</si>
  <si>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</si>
  <si>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</si>
  <si>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</si>
  <si>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</si>
  <si>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</si>
  <si>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</si>
  <si>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</si>
  <si>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</si>
  <si>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</si>
  <si>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</si>
  <si>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</si>
  <si>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</si>
  <si>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</si>
  <si>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</si>
  <si>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</si>
  <si>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</si>
  <si>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</si>
  <si>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</si>
  <si>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</si>
  <si>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</si>
  <si>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</si>
  <si>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</si>
  <si>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</si>
  <si>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</si>
  <si>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</si>
  <si>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</si>
  <si>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</si>
  <si>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</si>
  <si>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</si>
  <si>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</si>
  <si>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</si>
  <si>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</si>
  <si>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</si>
  <si>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</si>
  <si>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</si>
  <si>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</si>
  <si>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</si>
  <si>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</si>
  <si>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</si>
  <si>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</si>
  <si>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</si>
  <si>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</si>
  <si>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</si>
  <si>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</si>
  <si>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</si>
  <si>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</si>
  <si>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</si>
  <si>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</si>
  <si>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</si>
  <si>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</si>
  <si>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</si>
  <si>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</si>
  <si>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</si>
  <si>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</si>
  <si>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</si>
  <si>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</si>
  <si>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</si>
  <si>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</si>
  <si>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</si>
  <si>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</si>
  <si>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</si>
  <si>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</si>
  <si>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</si>
  <si>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</si>
  <si>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</si>
  <si>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</si>
  <si>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</si>
  <si>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</si>
  <si>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</si>
  <si>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</si>
  <si>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</si>
  <si>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</si>
  <si>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</si>
  <si>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</si>
  <si>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</si>
  <si>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</si>
  <si>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</si>
  <si>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</si>
  <si>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</si>
  <si>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</si>
  <si>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</si>
  <si>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</si>
  <si>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</si>
  <si>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</si>
  <si>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</si>
  <si>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</si>
  <si>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</si>
  <si>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</si>
  <si>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</si>
  <si>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</si>
  <si>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</si>
  <si>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</si>
  <si>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</si>
  <si>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</si>
  <si>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</si>
  <si>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</si>
  <si>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</si>
  <si>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</si>
  <si>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</si>
  <si>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</si>
  <si>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</si>
  <si>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</si>
  <si>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</si>
  <si>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</si>
  <si>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</si>
  <si>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</si>
  <si>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</si>
  <si>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</si>
  <si>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</si>
  <si>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</si>
  <si>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</si>
  <si>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</si>
  <si>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</si>
  <si>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</si>
  <si>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</si>
  <si>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</si>
  <si>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</si>
  <si>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</si>
  <si>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</si>
  <si>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</si>
  <si>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</si>
  <si>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</si>
  <si>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</si>
  <si>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</si>
  <si>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</si>
  <si>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</si>
  <si>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</si>
  <si>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</si>
  <si>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</si>
  <si>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</si>
  <si>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</si>
  <si>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</si>
  <si>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</si>
  <si>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</si>
  <si>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</si>
  <si>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</si>
  <si>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</si>
  <si>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</si>
  <si>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</si>
  <si>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</si>
  <si>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</si>
  <si>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</si>
  <si>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</si>
  <si>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</si>
  <si>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</si>
  <si>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</si>
  <si>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</si>
  <si>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</si>
  <si>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</si>
  <si>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</si>
  <si>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</si>
  <si>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</si>
  <si>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</si>
  <si>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</si>
  <si>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</si>
  <si>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</si>
  <si>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</si>
  <si>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</si>
  <si>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</si>
  <si>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</si>
  <si>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</si>
  <si>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</si>
  <si>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</si>
  <si>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</si>
  <si>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</si>
  <si>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</si>
  <si>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</si>
  <si>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</si>
  <si>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</si>
  <si>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</si>
  <si>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</si>
  <si>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</si>
  <si>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</si>
  <si>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</si>
  <si>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</si>
  <si>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</si>
  <si>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</si>
  <si>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</si>
  <si>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</si>
  <si>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</si>
  <si>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</si>
  <si>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</si>
  <si>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</si>
  <si>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</si>
  <si>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</si>
  <si>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</si>
  <si>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</si>
  <si>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</si>
  <si>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</si>
  <si>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</si>
  <si>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</si>
  <si>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</si>
  <si>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</si>
  <si>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</si>
  <si>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</si>
  <si>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</si>
  <si>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</si>
  <si>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</si>
  <si>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</si>
  <si>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</si>
  <si>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</si>
  <si>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</si>
  <si>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</si>
  <si>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</si>
  <si>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</si>
  <si>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</si>
  <si>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</si>
  <si>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</si>
  <si>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</si>
  <si>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</si>
  <si>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</si>
  <si>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</si>
  <si>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</si>
  <si>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</si>
  <si>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</si>
  <si>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</si>
  <si>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</si>
  <si>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</si>
  <si>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</si>
  <si>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</si>
  <si>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</si>
  <si>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</si>
  <si>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</si>
  <si>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</si>
  <si>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</si>
  <si>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</si>
  <si>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</si>
  <si>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</si>
  <si>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</si>
  <si>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</si>
  <si>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</si>
  <si>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</si>
  <si>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</si>
  <si>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</si>
  <si>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</si>
  <si>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</si>
  <si>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</si>
  <si>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</si>
  <si>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</si>
  <si>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</si>
  <si>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</si>
  <si>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</si>
  <si>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</si>
  <si>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</si>
  <si>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</si>
  <si>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</si>
  <si>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</si>
  <si>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</si>
  <si>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</si>
  <si>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</si>
  <si>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</si>
  <si>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</si>
  <si>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</si>
  <si>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</si>
  <si>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</si>
  <si>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</si>
  <si>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</si>
  <si>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</si>
  <si>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</si>
  <si>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</si>
  <si>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</si>
  <si>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</si>
  <si>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</si>
  <si>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</si>
  <si>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</si>
  <si>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</si>
  <si>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</si>
  <si>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</si>
  <si>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</si>
  <si>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</si>
  <si>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</si>
  <si>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</si>
  <si>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</si>
  <si>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</si>
  <si>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</si>
  <si>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</si>
  <si>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</si>
  <si>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</si>
  <si>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</si>
  <si>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</si>
  <si>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</si>
  <si>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</si>
  <si>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</si>
  <si>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</si>
  <si>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</si>
  <si>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</si>
  <si>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</si>
  <si>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</si>
  <si>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</si>
  <si>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</si>
  <si>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</si>
  <si>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</si>
  <si>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</si>
  <si>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</si>
  <si>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</si>
  <si>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</si>
  <si>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</si>
  <si>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</si>
  <si>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</si>
  <si>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</si>
  <si>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</si>
  <si>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</si>
  <si>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</si>
  <si>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</si>
  <si>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</si>
  <si>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</si>
  <si>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</si>
  <si>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</si>
  <si>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</si>
  <si>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</si>
  <si>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</si>
  <si>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</si>
  <si>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</si>
  <si>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</si>
  <si>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</si>
  <si>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</si>
  <si>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</si>
  <si>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</si>
  <si>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</si>
  <si>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</si>
  <si>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</si>
  <si>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</si>
  <si>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</si>
  <si>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</si>
  <si>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</si>
  <si>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</si>
  <si>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</si>
  <si>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</si>
  <si>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</si>
  <si>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</si>
  <si>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</si>
  <si>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</si>
  <si>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</si>
  <si>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</si>
  <si>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</si>
  <si>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</si>
  <si>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</si>
  <si>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</si>
  <si>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</si>
  <si>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</si>
  <si>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</si>
  <si>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</si>
  <si>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</si>
  <si>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</si>
  <si>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</si>
  <si>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</si>
  <si>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</si>
  <si>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</si>
  <si>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</si>
  <si>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</si>
  <si>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</si>
  <si>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</si>
  <si>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</si>
  <si>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</si>
  <si>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</si>
  <si>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</si>
  <si>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</si>
  <si>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</si>
  <si>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</si>
  <si>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</si>
  <si>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</si>
  <si>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</si>
  <si>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</si>
  <si>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</si>
  <si>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</si>
  <si>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</si>
  <si>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</si>
  <si>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</si>
  <si>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</si>
  <si>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</si>
  <si>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</si>
  <si>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</si>
  <si>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</si>
  <si>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</si>
  <si>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</si>
  <si>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</si>
  <si>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</si>
  <si>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</si>
  <si>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</si>
  <si>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</si>
  <si>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</si>
  <si>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</si>
  <si>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</si>
  <si>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</si>
  <si>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</si>
  <si>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</si>
  <si>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</si>
  <si>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</si>
  <si>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</si>
  <si>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</si>
  <si>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</si>
  <si>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</si>
  <si>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</si>
  <si>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</si>
  <si>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</si>
  <si>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</si>
  <si>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</si>
  <si>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</si>
  <si>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</si>
  <si>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</si>
  <si>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</si>
  <si>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</si>
  <si>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</si>
  <si>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</si>
  <si>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</si>
  <si>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</si>
  <si>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</si>
  <si>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</si>
  <si>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</si>
  <si>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</si>
  <si>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</si>
  <si>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</si>
  <si>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</si>
  <si>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</si>
  <si>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</si>
  <si>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</si>
  <si>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</si>
  <si>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</si>
  <si>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</si>
  <si>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</si>
  <si>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</si>
  <si>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</si>
  <si>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</si>
  <si>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</si>
  <si>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</si>
  <si>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</si>
  <si>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</si>
  <si>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</si>
  <si>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</si>
  <si>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</si>
  <si>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</si>
  <si>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</si>
  <si>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</si>
  <si>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</si>
  <si>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</si>
  <si>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</si>
  <si>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</si>
  <si>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</si>
  <si>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</si>
  <si>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</si>
  <si>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</si>
  <si>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</si>
  <si>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</si>
  <si>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</si>
  <si>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</si>
  <si>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</si>
  <si>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</si>
  <si>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</si>
  <si>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</si>
  <si>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</si>
  <si>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</si>
  <si>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</si>
  <si>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</si>
  <si>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</si>
  <si>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</si>
  <si>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</si>
  <si>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</si>
  <si>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</si>
  <si>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</si>
  <si>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</si>
  <si>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</si>
  <si>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</si>
  <si>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</si>
  <si>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</si>
  <si>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</si>
  <si>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</si>
  <si>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</si>
  <si>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</si>
  <si>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</si>
  <si>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</si>
  <si>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</si>
  <si>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</si>
  <si>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</si>
  <si>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</si>
  <si>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</si>
  <si>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</si>
  <si>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</si>
  <si>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</si>
  <si>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</si>
  <si>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</si>
  <si>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</si>
  <si>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</si>
  <si>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</si>
  <si>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</si>
  <si>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</si>
  <si>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</si>
  <si>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</si>
  <si>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</si>
  <si>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</si>
  <si>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</si>
  <si>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</si>
  <si>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</si>
  <si>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</si>
  <si>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</si>
  <si>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</si>
  <si>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</si>
  <si>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</si>
  <si>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</si>
  <si>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</si>
  <si>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</si>
  <si>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</si>
  <si>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</si>
  <si>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</si>
  <si>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</si>
  <si>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</si>
  <si>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</si>
  <si>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</si>
  <si>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</si>
  <si>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</si>
  <si>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</si>
  <si>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</si>
  <si>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</si>
  <si>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</si>
  <si>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</si>
  <si>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</si>
  <si>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</si>
  <si>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</si>
  <si>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</si>
  <si>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</si>
  <si>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</si>
  <si>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</si>
  <si>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</si>
  <si>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</si>
  <si>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</si>
  <si>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</si>
  <si>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</si>
  <si>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</si>
  <si>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</si>
  <si>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</si>
  <si>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</si>
  <si>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</si>
  <si>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</si>
  <si>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</si>
  <si>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</si>
  <si>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</si>
  <si>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</si>
  <si>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</si>
  <si>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</si>
  <si>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</si>
  <si>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</si>
  <si>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</si>
  <si>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</si>
  <si>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</si>
  <si>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</si>
  <si>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</si>
  <si>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</si>
  <si>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</si>
  <si>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</si>
  <si>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</si>
  <si>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</si>
  <si>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</si>
  <si>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</si>
  <si>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</si>
  <si>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</si>
  <si>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</si>
  <si>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</si>
  <si>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</si>
  <si>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</si>
  <si>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</si>
  <si>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</si>
  <si>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</si>
  <si>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</si>
  <si>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</si>
  <si>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</si>
  <si>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</si>
  <si>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</si>
  <si>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</si>
  <si>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</si>
  <si>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</si>
  <si>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</si>
  <si>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</si>
  <si>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</si>
  <si>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</si>
  <si>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</si>
  <si>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</si>
  <si>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</si>
  <si>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</si>
  <si>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</si>
  <si>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</si>
  <si>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</si>
  <si>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</si>
  <si>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</si>
  <si>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</si>
  <si>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</si>
  <si>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</si>
  <si>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</si>
  <si>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</si>
  <si>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</si>
  <si>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</si>
  <si>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</si>
  <si>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</si>
  <si>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</si>
  <si>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</si>
  <si>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</si>
  <si>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</si>
  <si>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</si>
  <si>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</si>
  <si>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</si>
  <si>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</si>
  <si>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</si>
  <si>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</si>
  <si>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</si>
  <si>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</si>
  <si>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</si>
  <si>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</si>
  <si>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</si>
  <si>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</si>
  <si>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</si>
  <si>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</si>
  <si>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</si>
  <si>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</si>
  <si>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</si>
  <si>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</si>
  <si>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</si>
  <si>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</si>
  <si>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</si>
  <si>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</si>
  <si>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</si>
  <si>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</si>
  <si>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</si>
  <si>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</si>
  <si>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</si>
  <si>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</si>
  <si>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</si>
  <si>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</si>
  <si>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</si>
  <si>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</si>
  <si>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</si>
  <si>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</si>
  <si>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</si>
  <si>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</si>
  <si>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</si>
  <si>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</si>
  <si>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</si>
  <si>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</si>
  <si>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</si>
  <si>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</si>
  <si>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</si>
  <si>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</si>
  <si>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</si>
  <si>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</si>
  <si>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</si>
  <si>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</si>
  <si>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</si>
  <si>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</si>
  <si>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</si>
  <si>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</si>
  <si>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</si>
  <si>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</si>
  <si>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</si>
  <si>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</si>
  <si>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</si>
  <si>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</si>
  <si>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</si>
  <si>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</si>
  <si>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</si>
  <si>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</si>
  <si>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</si>
  <si>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</si>
  <si>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</si>
  <si>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</si>
  <si>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</si>
  <si>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</si>
  <si>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</si>
  <si>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</si>
  <si>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</si>
  <si>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</si>
  <si>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</si>
  <si>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</si>
  <si>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</si>
  <si>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</si>
  <si>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</si>
  <si>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</si>
  <si>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</si>
  <si>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</si>
  <si>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</si>
  <si>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</si>
  <si>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</si>
  <si>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</si>
  <si>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</si>
  <si>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</si>
  <si>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</si>
  <si>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</si>
  <si>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</si>
  <si>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</si>
  <si>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</si>
  <si>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</si>
  <si>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</si>
  <si>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</si>
  <si>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</si>
  <si>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</si>
  <si>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</si>
  <si>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</si>
  <si>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</si>
  <si>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</si>
  <si>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</si>
  <si>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</si>
  <si>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</si>
  <si>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</si>
  <si>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</si>
  <si>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</si>
  <si>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</si>
  <si>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</si>
  <si>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</si>
  <si>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</si>
  <si>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</si>
  <si>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</si>
  <si>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</si>
  <si>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</si>
  <si>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</si>
  <si>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</si>
  <si>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</si>
  <si>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</si>
  <si>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</si>
  <si>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</si>
  <si>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</si>
  <si>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</si>
  <si>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</si>
  <si>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</si>
  <si>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</si>
  <si>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</si>
  <si>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</si>
  <si>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</si>
  <si>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</si>
  <si>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</si>
  <si>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</si>
  <si>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</si>
  <si>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</si>
  <si>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</si>
  <si>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</si>
  <si>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</si>
  <si>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</si>
  <si>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</si>
  <si>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</si>
  <si>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</si>
  <si>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</si>
  <si>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</si>
  <si>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</si>
  <si>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</si>
  <si>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</si>
  <si>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</si>
  <si>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</si>
  <si>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</si>
  <si>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</si>
  <si>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</si>
  <si>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</si>
  <si>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</si>
  <si>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</si>
  <si>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</si>
  <si>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</si>
  <si>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</si>
  <si>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</si>
  <si>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</si>
  <si>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</si>
  <si>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</si>
  <si>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</si>
  <si>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</si>
  <si>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</si>
  <si>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</si>
  <si>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</si>
  <si>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</si>
  <si>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</si>
  <si>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</si>
  <si>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</si>
  <si>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</si>
  <si>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</si>
  <si>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</si>
  <si>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</si>
  <si>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</si>
  <si>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</si>
  <si>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</si>
  <si>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</si>
  <si>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</si>
  <si>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</si>
  <si>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</si>
  <si>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</si>
  <si>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</si>
  <si>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</si>
  <si>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</si>
  <si>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</si>
  <si>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</si>
  <si>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</si>
  <si>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</si>
  <si>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</si>
  <si>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</si>
  <si>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</si>
  <si>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</si>
  <si>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</si>
  <si>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</si>
  <si>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</si>
  <si>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</si>
  <si>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</si>
  <si>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</si>
  <si>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</si>
  <si>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</si>
  <si>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</si>
  <si>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</si>
  <si>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</si>
  <si>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</si>
  <si>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</si>
  <si>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</si>
  <si>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</si>
  <si>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</si>
  <si>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</si>
  <si>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</si>
  <si>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</si>
  <si>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</si>
  <si>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</si>
  <si>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</si>
  <si>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</si>
  <si>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</si>
  <si>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</si>
  <si>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</si>
  <si>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</si>
  <si>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</si>
  <si>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</si>
  <si>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</si>
  <si>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</si>
  <si>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</si>
  <si>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</si>
  <si>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</si>
  <si>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</si>
  <si>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</si>
  <si>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</si>
  <si>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</si>
  <si>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</si>
  <si>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</si>
  <si>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</si>
  <si>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</si>
  <si>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</si>
  <si>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</si>
  <si>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</si>
  <si>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</si>
  <si>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</si>
  <si>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</si>
  <si>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</si>
  <si>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</si>
  <si>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</si>
  <si>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</si>
  <si>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</si>
  <si>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</si>
  <si>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</si>
  <si>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</si>
  <si>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</si>
  <si>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</si>
  <si>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</si>
  <si>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</si>
  <si>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</si>
  <si>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</si>
  <si>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</si>
  <si>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</si>
  <si>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</si>
  <si>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</si>
  <si>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</si>
  <si>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</si>
  <si>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</si>
  <si>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</si>
  <si>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</si>
  <si>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</si>
  <si>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</si>
  <si>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</si>
  <si>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</si>
  <si>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</si>
  <si>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</si>
  <si>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</si>
  <si>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</si>
  <si>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</si>
  <si>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</si>
  <si>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</si>
  <si>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</si>
  <si>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</si>
  <si>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</si>
  <si>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</si>
  <si>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</si>
  <si>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</si>
  <si>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</si>
  <si>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</si>
  <si>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</si>
  <si>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</si>
  <si>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</si>
  <si>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</si>
  <si>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</si>
  <si>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</si>
  <si>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</si>
  <si>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</si>
  <si>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</si>
  <si>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</si>
  <si>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</si>
  <si>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</si>
  <si>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</si>
  <si>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</si>
  <si>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</si>
  <si>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</si>
  <si>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</si>
  <si>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</si>
  <si>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</si>
  <si>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</si>
  <si>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</si>
  <si>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</si>
  <si>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</si>
  <si>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</si>
  <si>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</si>
  <si>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</si>
  <si>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</si>
  <si>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</si>
  <si>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</si>
  <si>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</si>
  <si>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</si>
  <si>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</si>
  <si>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</si>
  <si>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</si>
  <si>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</si>
  <si>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</si>
  <si>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</si>
  <si>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</si>
  <si>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</si>
  <si>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</si>
  <si>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</si>
  <si>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</si>
  <si>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</si>
  <si>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</si>
  <si>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</si>
  <si>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</si>
  <si>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</si>
  <si>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</si>
  <si>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</si>
  <si>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</si>
  <si>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</si>
  <si>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</si>
  <si>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</si>
  <si>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</si>
  <si>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</si>
  <si>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</si>
  <si>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</si>
  <si>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</si>
  <si>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</si>
  <si>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</si>
  <si>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</si>
  <si>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</si>
  <si>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</si>
  <si>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</si>
  <si>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</si>
  <si>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</si>
  <si>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</si>
  <si>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</si>
  <si>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</si>
  <si>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</si>
  <si>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</si>
  <si>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</si>
  <si>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</si>
  <si>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</si>
  <si>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</si>
  <si>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</si>
  <si>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</si>
  <si>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</si>
  <si>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</si>
  <si>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</si>
  <si>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</si>
  <si>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</si>
  <si>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</si>
  <si>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</si>
  <si>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</si>
  <si>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</si>
  <si>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</si>
  <si>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</si>
  <si>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</si>
  <si>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</si>
  <si>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</si>
  <si>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</si>
  <si>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</si>
  <si>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</si>
  <si>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</si>
  <si>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</si>
  <si>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</si>
  <si>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</si>
  <si>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</si>
  <si>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</si>
  <si>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</si>
  <si>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</si>
  <si>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</si>
  <si>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</si>
  <si>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</si>
  <si>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</si>
  <si>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</si>
  <si>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</si>
  <si>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</si>
  <si>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</si>
  <si>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</si>
  <si>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</si>
  <si>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</si>
  <si>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</si>
  <si>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</si>
  <si>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</si>
  <si>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</si>
  <si>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</si>
  <si>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</si>
  <si>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</si>
  <si>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</si>
  <si>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</si>
  <si>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</si>
  <si>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</si>
  <si>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</si>
  <si>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</si>
  <si>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</si>
  <si>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</si>
  <si>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</si>
  <si>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</si>
  <si>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</si>
  <si>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</si>
  <si>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</si>
  <si>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</si>
  <si>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</si>
  <si>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</si>
  <si>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</si>
  <si>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</si>
  <si>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</si>
  <si>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</si>
  <si>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</si>
  <si>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</si>
  <si>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</si>
  <si>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</si>
  <si>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</si>
  <si>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</si>
  <si>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</si>
  <si>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</si>
  <si>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</si>
  <si>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</si>
  <si>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</si>
  <si>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</si>
  <si>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</si>
  <si>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</si>
  <si>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</si>
  <si>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</si>
  <si>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</si>
  <si>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</si>
  <si>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</si>
  <si>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</si>
  <si>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</si>
  <si>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</si>
  <si>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</si>
  <si>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</si>
  <si>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</si>
  <si>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</si>
  <si>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</si>
  <si>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</si>
  <si>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</si>
  <si>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</si>
  <si>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</si>
  <si>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</si>
  <si>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</si>
  <si>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</si>
  <si>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</si>
  <si>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</si>
  <si>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</si>
  <si>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</si>
  <si>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</si>
  <si>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</si>
  <si>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</si>
  <si>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</si>
  <si>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</si>
  <si>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</si>
  <si>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</si>
  <si>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</si>
  <si>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</si>
  <si>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</si>
  <si>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</si>
  <si>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</si>
  <si>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</si>
  <si>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</si>
  <si>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</si>
  <si>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</si>
  <si>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</si>
  <si>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</si>
  <si>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</si>
  <si>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</si>
  <si>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</si>
  <si>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</si>
  <si>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</si>
  <si>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</si>
  <si>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</si>
  <si>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</si>
  <si>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</si>
  <si>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</si>
  <si>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</si>
  <si>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</si>
  <si>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</si>
  <si>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</si>
  <si>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</si>
  <si>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</si>
  <si>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</si>
  <si>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</si>
  <si>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</si>
  <si>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</si>
  <si>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</si>
  <si>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</si>
  <si>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</si>
  <si>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</si>
  <si>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</si>
  <si>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</si>
  <si>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</si>
  <si>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</si>
  <si>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</si>
  <si>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</si>
  <si>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</si>
  <si>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</si>
  <si>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</si>
  <si>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</si>
  <si>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</si>
  <si>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</si>
  <si>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</si>
  <si>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</si>
  <si>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</si>
  <si>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</si>
  <si>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</si>
  <si>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</si>
  <si>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</si>
  <si>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</si>
  <si>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</si>
  <si>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</si>
  <si>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</si>
  <si>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</si>
  <si>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</si>
  <si>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</si>
  <si>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</si>
  <si>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</si>
  <si>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</si>
  <si>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</si>
  <si>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</si>
  <si>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</si>
  <si>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</si>
  <si>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</si>
  <si>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</si>
  <si>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</si>
  <si>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</si>
  <si>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</si>
  <si>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</si>
  <si>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</si>
  <si>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</si>
  <si>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</si>
  <si>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</si>
  <si>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</si>
  <si>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</si>
  <si>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</si>
  <si>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</si>
  <si>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</si>
  <si>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</si>
  <si>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</si>
  <si>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</si>
  <si>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</si>
  <si>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</si>
  <si>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</si>
  <si>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</si>
  <si>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</si>
  <si>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</si>
  <si>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</si>
  <si>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</si>
  <si>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</si>
  <si>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</si>
  <si>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</si>
  <si>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</si>
  <si>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</si>
  <si>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</si>
  <si>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</si>
  <si>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</si>
  <si>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</si>
  <si>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</si>
  <si>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</si>
  <si>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</si>
  <si>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</si>
  <si>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</si>
  <si>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</si>
  <si>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</si>
  <si>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</si>
  <si>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</si>
  <si>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</si>
  <si>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</si>
  <si>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</si>
  <si>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</si>
  <si>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</si>
  <si>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</si>
  <si>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</si>
  <si>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</si>
  <si>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</si>
  <si>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</si>
  <si>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</si>
  <si>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</si>
  <si>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</si>
  <si>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</si>
  <si>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</si>
  <si>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</si>
  <si>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</si>
  <si>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</si>
  <si>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</si>
  <si>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</si>
  <si>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</si>
  <si>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</si>
  <si>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</si>
  <si>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</si>
  <si>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</si>
  <si>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</si>
  <si>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</si>
  <si>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</si>
  <si>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</si>
  <si>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</si>
  <si>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</si>
  <si>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</si>
  <si>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</si>
  <si>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</si>
  <si>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</si>
  <si>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</si>
  <si>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</si>
  <si>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</si>
  <si>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</si>
  <si>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</si>
  <si>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</si>
  <si>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</si>
  <si>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</si>
  <si>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</si>
  <si>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</si>
  <si>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</si>
  <si>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</si>
  <si>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</si>
  <si>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</si>
  <si>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</si>
  <si>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</si>
  <si>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</si>
  <si>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</si>
  <si>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</si>
  <si>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</si>
  <si>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</si>
  <si>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</si>
  <si>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</si>
  <si>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</si>
  <si>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</si>
  <si>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</si>
  <si>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</si>
  <si>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</si>
  <si>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</si>
  <si>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</si>
  <si>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</si>
  <si>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</si>
  <si>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</si>
  <si>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</si>
  <si>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</si>
  <si>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</si>
  <si>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</si>
  <si>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</si>
  <si>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</si>
  <si>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</si>
  <si>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</si>
  <si>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</si>
  <si>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</si>
  <si>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</si>
  <si>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</si>
  <si>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</si>
  <si>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</si>
  <si>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</si>
  <si>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</si>
  <si>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</si>
  <si>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</si>
  <si>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</si>
  <si>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</si>
  <si>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</si>
  <si>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</si>
  <si>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</si>
  <si>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</si>
  <si>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</si>
  <si>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</si>
  <si>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</si>
  <si>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</si>
  <si>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</si>
  <si>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</si>
  <si>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</si>
  <si>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</si>
  <si>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</si>
  <si>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</si>
  <si>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</si>
  <si>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</si>
  <si>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</si>
  <si>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</si>
  <si>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</si>
  <si>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</si>
  <si>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</si>
  <si>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</si>
  <si>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</si>
  <si>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</si>
  <si>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</si>
  <si>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</si>
  <si>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</si>
  <si>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</si>
  <si>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</si>
  <si>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</si>
  <si>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</si>
  <si>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</si>
  <si>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</si>
  <si>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</si>
  <si>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</si>
  <si>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</si>
  <si>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</si>
  <si>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</si>
  <si>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</si>
  <si>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</si>
  <si>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</si>
  <si>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</si>
  <si>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</si>
  <si>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</si>
  <si>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</si>
  <si>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</si>
  <si>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</si>
  <si>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</si>
  <si>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</si>
  <si>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</si>
  <si>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</si>
  <si>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</si>
  <si>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</si>
  <si>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</si>
  <si>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</si>
  <si>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</si>
  <si>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</si>
  <si>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</si>
  <si>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</si>
  <si>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</si>
  <si>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</si>
  <si>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</si>
  <si>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</si>
  <si>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</si>
  <si>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</si>
  <si>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</si>
  <si>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</si>
  <si>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</si>
  <si>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</si>
  <si>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</si>
  <si>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</si>
  <si>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</si>
  <si>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</si>
  <si>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</si>
  <si>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</si>
  <si>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</si>
  <si>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</si>
  <si>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</si>
  <si>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</si>
  <si>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</si>
  <si>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</si>
  <si>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</si>
  <si>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</si>
  <si>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</si>
  <si>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</si>
  <si>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</si>
  <si>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</si>
  <si>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</si>
  <si>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</si>
  <si>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</si>
  <si>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</si>
  <si>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</si>
  <si>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</si>
  <si>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</si>
  <si>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</si>
  <si>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</si>
  <si>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</si>
  <si>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</si>
  <si>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</si>
  <si>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</si>
  <si>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</si>
  <si>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</si>
  <si>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</si>
  <si>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</si>
  <si>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</si>
  <si>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</si>
  <si>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</si>
  <si>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</si>
  <si>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</si>
  <si>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</si>
  <si>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</si>
  <si>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</si>
  <si>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</si>
  <si>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</si>
  <si>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</si>
  <si>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</si>
  <si>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</si>
  <si>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</si>
  <si>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</si>
  <si>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</si>
  <si>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</si>
  <si>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</si>
  <si>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</si>
  <si>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</si>
  <si>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</si>
  <si>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</si>
  <si>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</si>
  <si>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</si>
  <si>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</si>
  <si>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</si>
  <si>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</si>
  <si>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</si>
  <si>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</si>
  <si>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</si>
  <si>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</si>
  <si>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</si>
  <si>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</si>
  <si>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</si>
  <si>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</si>
  <si>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</si>
  <si>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</si>
  <si>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</si>
  <si>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</si>
  <si>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</si>
  <si>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</si>
  <si>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</si>
  <si>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</si>
  <si>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</si>
  <si>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</si>
  <si>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</si>
  <si>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</si>
  <si>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</si>
  <si>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</si>
  <si>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</si>
  <si>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</si>
  <si>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</si>
  <si>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</si>
  <si>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</si>
  <si>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</si>
  <si>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</si>
  <si>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</si>
  <si>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</si>
  <si>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</si>
  <si>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</si>
  <si>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</si>
  <si>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</si>
  <si>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</si>
  <si>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</si>
  <si>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</si>
  <si>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</si>
  <si>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</si>
  <si>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</si>
  <si>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</si>
  <si>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</si>
  <si>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</si>
  <si>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</si>
  <si>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</si>
  <si>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</si>
  <si>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</si>
  <si>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</si>
  <si>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</si>
  <si>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</si>
  <si>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</si>
  <si>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</si>
  <si>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</si>
  <si>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</si>
  <si>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</si>
  <si>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</si>
  <si>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</si>
  <si>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</si>
  <si>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</si>
  <si>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</si>
  <si>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</si>
  <si>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</si>
  <si>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</si>
  <si>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</si>
  <si>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</si>
  <si>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</si>
  <si>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</si>
  <si>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</si>
  <si>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</si>
  <si>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</si>
  <si>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</si>
  <si>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</si>
  <si>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</si>
  <si>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</si>
  <si>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</si>
  <si>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</si>
  <si>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</si>
  <si>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</si>
  <si>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</si>
  <si>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</si>
  <si>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</si>
  <si>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</si>
  <si>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</si>
  <si>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</si>
  <si>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</si>
  <si>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</si>
  <si>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</si>
  <si>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</si>
  <si>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</si>
  <si>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</si>
  <si>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</si>
  <si>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</si>
  <si>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</si>
  <si>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</si>
  <si>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</si>
  <si>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</si>
  <si>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</si>
  <si>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</si>
  <si>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</si>
  <si>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</si>
  <si>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</si>
  <si>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</si>
  <si>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</si>
  <si>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</si>
  <si>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</si>
  <si>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</si>
  <si>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</si>
  <si>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</si>
  <si>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</si>
  <si>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</si>
  <si>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</si>
  <si>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</si>
  <si>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</si>
  <si>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</si>
  <si>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</si>
  <si>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</si>
  <si>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</si>
  <si>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</si>
  <si>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</si>
  <si>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</si>
  <si>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</si>
  <si>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</si>
  <si>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</si>
  <si>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</si>
  <si>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</si>
  <si>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</si>
  <si>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</si>
  <si>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</si>
  <si>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</si>
  <si>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</si>
  <si>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</si>
  <si>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</si>
  <si>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</si>
  <si>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</si>
  <si>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</si>
  <si>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</si>
  <si>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</si>
  <si>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</si>
  <si>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</si>
  <si>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</si>
  <si>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</si>
  <si>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</si>
  <si>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</si>
  <si>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</si>
  <si>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</si>
  <si>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</si>
  <si>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</si>
  <si>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</si>
  <si>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</si>
  <si>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</si>
  <si>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</si>
  <si>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</si>
  <si>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</si>
  <si>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</si>
  <si>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</si>
  <si>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</si>
  <si>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</si>
  <si>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</si>
  <si>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</si>
  <si>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</si>
  <si>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</si>
  <si>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</si>
  <si>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</si>
  <si>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</si>
  <si>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</si>
  <si>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</si>
  <si>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</si>
  <si>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</si>
  <si>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</si>
  <si>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</si>
  <si>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</si>
  <si>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</si>
  <si>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</si>
  <si>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</si>
  <si>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</si>
  <si>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</si>
  <si>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</si>
  <si>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</si>
  <si>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</si>
  <si>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</si>
  <si>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</si>
  <si>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</si>
  <si>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</si>
  <si>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</si>
  <si>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</si>
  <si>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</si>
  <si>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</si>
  <si>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</si>
  <si>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</si>
  <si>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</si>
  <si>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</si>
  <si>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</si>
  <si>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</si>
  <si>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</si>
  <si>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</si>
  <si>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</si>
  <si>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</si>
  <si>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</si>
  <si>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</si>
  <si>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</si>
  <si>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</si>
  <si>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</si>
  <si>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</si>
  <si>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</si>
  <si>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</si>
  <si>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</si>
  <si>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</si>
  <si>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</si>
  <si>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</si>
  <si>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</si>
  <si>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</si>
  <si>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</si>
  <si>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</si>
  <si>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</si>
  <si>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</si>
  <si>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</si>
  <si>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</si>
  <si>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</si>
  <si>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</si>
  <si>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</si>
  <si>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</si>
  <si>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</si>
  <si>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</si>
  <si>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</si>
  <si>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</si>
  <si>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</si>
  <si>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</si>
  <si>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</si>
  <si>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50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</si>
  <si>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</si>
  <si>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</si>
  <si>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</si>
  <si>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</si>
  <si>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</si>
  <si>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</si>
  <si>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</si>
  <si>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</si>
  <si>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</si>
  <si>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</si>
  <si>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</si>
  <si>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</si>
  <si>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</si>
  <si>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</si>
  <si>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PCM-20251113-00000849</t>
  </si>
  <si>
    <t xml:space="preserve">ETA 10 mins </t>
  </si>
  <si>
    <t>TT-20251113-00959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</si>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</sst>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311.61796053240687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45974.566386458333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45974.566386458333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45974.566386458333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45974.566386458333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45974.566386458333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45974.566386458333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45974.566386458333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45974.566386458333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45974.566386458333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45974.566386458333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45974.566386458333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45974.566386458333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45974.566386458333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45974.566386458333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45974.566386458333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45974.566386458333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45974.566386458333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45974.566386458333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45974.566386458333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45974.566386458333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45974.566386458333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45974.566386458333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45974.566386458333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45974.566386458333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45974.566386458333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45974.566386458333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45974.566386458333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45974.566386458333</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45974.566386458333</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45974.566386458333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45974.566386458333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45974.566386458333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45974.566386458333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45974.566386458333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45974.566386458333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45974.566386458333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45974.566386458333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45974.566386458333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45974.566386458333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45974.566386458333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45974.566386458333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45974.566386458333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45974.566386458333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45974.566386458333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45974.566386458333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45974.566386458333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45974.566386458333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45974.566386458333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45974.566386458333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45974.566386458333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45974.566386458333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45974.566386458333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45974.566386458333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45974.566386458333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45974.566386458333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45974.566386458333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45974.566386458333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45974.566386458333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45974.566386458333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45974.566386458333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45974.566386458333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45974.566386458333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45974.566386458333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45974.566386458333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45974.566386458333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45974.566386458333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45974.566386458333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45974.566386458333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45974.566386458333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45974.566386458333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45974.566386458333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45974.566386458333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45974.566386458333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45974.566386458333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45974.566386458333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45974.566386458333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45974.566386458333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45974.566386458333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45974.566386458333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45974.566386458333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45974.566386458333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45974.566386458333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45974.566386458333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45974.566386458333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45974.566386458333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45974.566386458333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45974.566386458333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45974.566386458333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45974.566386458333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45974.566386458333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45974.566386458333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45974.566386458333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45974.566386458333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45974.566386458333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45974.566386458333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45974.566386458333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45974.566386458333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45974.566386458333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45974.566386458333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45974.566386458333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45974.566386458333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45974.566386458333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45974.566386458333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45974.566386458333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45974.566386458333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45974.566386458333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45974.566386458333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45974.566386458333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45974.566386458333</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149.56654849537153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0.24015960648102919</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0.12542581018351484</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4.0448958330671303E-2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45974.566386458333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45974.566386458333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45974.566386458333</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45974.566386458333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45974.566386458333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45974.566386458333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45974.566386458333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45974.566386458333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45974.566386458333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45974.566386458333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45974.566386458333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45974.566386458333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45974.566386458333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45974.566386458333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45974.566386458333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45974.566386458333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45974.566386458333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45974.566386458333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45974.566386458333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45974.566386458333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45974.566386458333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45974.566386458333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45974.566386458333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45974.566386458333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45974.566386458333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45974.566386458333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45974.566386458333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45974.566386458333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45974.566386458333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45974.566386458333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45974.566386458333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45974.566386458333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45974.566386458333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45974.566386458333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45974.566386458333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45974.566386458333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45974.566386458333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45974.566386458333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45974.566386458333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45974.566386458333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45974.566386458333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45974.566386458333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45974.566386458333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45974.566386458333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45974.566386458333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45974.566386458333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45974.566386458333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45974.566386458333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45974.566386458333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45974.566386458333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45974.566386458333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45974.566386458333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45974.566386458333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45974.566386458333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45974.566386458333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45974.566386458333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45974.566386458333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45974.566386458333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45974.566386458333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45974.566386458333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45974.566386458333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45974.566386458333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45974.566386458333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45974.566386458333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45974.566386458333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45974.566386458333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45974.566386458333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45974.566386458333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45974.566386458333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45974.566386458333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45974.566386458333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45974.566386458333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45974.566386458333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45974.566386458333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45974.566386458333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45974.566386458333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45974.566386458333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45974.566386458333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45974.566386458333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45974.566386458333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45974.566386458333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45974.566386458333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45974.566386458333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45974.566386458333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45974.566386458333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45974.566386458333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45974.566386458333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45974.566386458333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45974.566386458333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45974.566386458333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45974.566386458333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45974.566386458333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45974.566386458333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45974.566386458333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45974.566386458333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45974.566386458333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45974.566386458333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45974.566386458333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45974.566386458333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45974.566386458333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45974.566386458333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45974.566386458333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45974.566386458333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45974.566386458333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45974.566386458333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45974.566386458333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45974.566386458333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45974.566386458333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45974.566386458333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45974.566386458333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45974.566386458333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45974.566386458333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45974.566386458333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45974.566386458333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45974.566386458333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45974.566386458333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45974.566386458333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45974.566386458333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45974.566386458333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45974.566386458333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45974.566386458333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45974.566386458333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45974.566386458333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45974.566386458333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45974.566386458333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45974.566386458333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45974.566386458333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45974.566386458333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45974.566386458333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45974.566386458333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45974.566386458333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45974.566386458333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45974.566386458333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45974.566386458333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45974.566386458333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45974.566386458333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45974.566386458333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45974.566386458333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45974.566386458333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45974.566386458333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45974.566386458333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45974.566386458333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45974.566386458333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45974.566386458333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45974.566386458333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45974.566386458333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45974.566386458333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45974.566386458333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45974.566386458333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45974.566386458333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45974.566386458333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45974.566386458333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45974.566386458333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45974.566386458333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45974.566386458333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45974.566386458333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45974.566386458333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45974.566386458333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45974.566386458333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45974.566386458333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45974.566386458333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45974.566386458333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45974.566386458333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45974.566386458333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45974.566386458333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45974.566386458333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45974.566386458333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45974.566386458333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45974.566386458333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45974.566386458333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45974.566386458333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45974.566386458333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45974.566386458333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45974.566386458333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45974.566386458333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45974.566386458333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45974.566386458333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45974.566386458333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45974.566386458333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45974.566386458333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45974.566386458333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45974.566386458333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45974.566386458333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45974.566386458333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45974.566386458333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45974.566386458333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45974.566386458333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45974.566386458333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45974.566386458333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45974.566386458333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45974.566386458333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45974.566386458333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45974.566386458333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45974.566386458333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45974.566386458333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45974.566386458333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45974.566386458333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45974.566386458333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45974.566386458333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45974.566386458333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45974.566386458333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45974.566386458333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45974.566386458333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45974.566386458333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45974.566386458333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45974.566386458333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45974.566386458333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45974.566386458333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45974.566386458333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45974.566386458333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45974.566386458333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45974.566386458333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45974.566386458333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45974.566386458333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45974.566386458333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45974.566386458333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45974.566386458333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45974.566386458333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45974.566386458333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45974.566386458333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45974.566386458333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45974.566386458333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45974.566386458333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45974.566386458333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45974.566386458333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45974.566386458333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45974.566386458333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45974.566386458333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45974.566386458333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45974.566386458333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45974.566386458333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45974.566386458333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45974.566386458333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45974.566386458333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45974.566386458333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45974.566386458333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45974.566386458333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45974.566386458333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45974.566386458333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45974.566386458333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45974.566386458333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45974.566386458333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45974.566386458333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45974.566386458333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45974.566386458333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45974.566386458333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45974.566386458333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45974.566386458333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45974.566386458333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45974.566386458333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45974.566386458333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45974.566386458333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45974.566386458333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45974.566386458333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45974.566386458333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45974.566386458333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45974.566386458333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45974.566386458333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45974.566386458333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45974.566386458333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45974.566386458333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45974.566386458333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45974.566386458333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45974.566386458333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45974.566386458333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45974.566386458333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45974.566386458333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45974.566386458333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45974.566386458333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45974.566386458333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45974.566386458333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45974.566386458333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45974.566386458333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45974.566386458333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45974.566386458333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45974.566386458333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45974.566386458333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45974.566386458333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45974.566386458333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45974.566386458333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45974.566386458333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45974.566386458333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45974.566386458333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45974.566386458333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45974.566386458333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45974.566386458333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45974.566386458333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45974.566386458333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45974.566386458333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45974.566386458333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45974.566386458333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45974.566386458333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45974.566386458333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45974.566386458333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45974.566386458333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45974.566386458333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45974.566386458333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45974.566386458333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45974.566386458333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45974.566386458333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45974.566386458333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45974.566386458333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45974.566386458333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45974.566386458333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45974.566386458333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45974.566386458333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45974.566386458333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45974.566386458333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45974.566386458333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45974.566386458333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45974.566386458333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45974.566386458333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45974.566386458333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45974.566386458333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45974.566386458333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45974.566386458333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45974.566386458333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45974.566386458333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45974.566386458333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45974.566386458333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45974.566386458333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45974.566386458333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45974.566386458333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45974.566386458333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45974.566386458333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45974.566386458333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45974.566386458333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45974.566386458333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45974.566386458333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45974.566386458333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45974.566386458333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45974.566386458333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45974.566386458333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45974.566386458333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45974.566386458333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45974.566386458333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45974.566386458333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45974.566386458333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45974.566386458333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45974.566386458333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45974.566386458333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45974.566386458333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45974.566386458333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45974.566386458333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45974.566386458333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45974.566386458333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45974.566386458333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45974.566386458333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45974.566386458333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45974.566386458333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45974.566386458333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45974.566386458333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45974.566386458333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45974.566386458333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45974.566386458333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45974.566386458333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45974.566386458333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45974.566386458333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45974.566386458333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45974.566386458333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45974.566386458333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45974.566386458333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45974.566386458333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45974.566386458333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45974.566386458333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45974.566386458333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45974.566386458333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45974.566386458333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45974.566386458333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45974.566386458333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45974.566386458333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45974.566386458333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45974.566386458333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45974.566386458333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45974.566386458333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45974.566386458333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45974.566386458333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45974.566386458333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45974.566386458333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45974.566386458333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45974.566386458333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45974.566386458333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45974.566386458333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45974.566386458333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45974.566386458333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45974.566386458333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45974.566386458333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45974.566386458333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45974.566386458333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45974.566386458333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45974.566386458333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45974.566386458333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45974.566386458333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45974.566386458333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45974.566386458333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45974.566386458333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45974.566386458333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45974.566386458333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45974.566386458333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45974.566386458333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45974.566386458333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45974.566386458333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45974.566386458333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45974.566386458333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45974.566386458333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45974.566386458333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45974.566386458333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45974.566386458333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45974.566386458333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45974.566386458333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45974.566386458333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45974.566386458333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45974.566386458333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45974.566386458333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45974.566386458333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45974.566386458333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45974.566386458333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45974.566386458333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45974.566386458333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45974.566386458333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45974.566386458333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45974.566386458333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45974.566386458333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45974.566386458333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45974.566386458333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45974.566386458333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45974.566386458333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45974.566386458333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45974.566386458333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45974.566386458333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45974.566386458333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45974.566386458333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45974.566386458333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45974.566386458333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45974.566386458333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45974.566386458333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45974.566386458333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45974.566386458333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45974.566386458333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45974.566386458333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45974.566386458333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45974.566386458333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45974.566386458333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45974.566386458333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45974.566386458333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45974.566386458333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45974.566386458333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45974.566386458333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45974.566386458333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45974.566386458333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45974.566386458333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45974.566386458333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45974.566386458333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45974.566386458333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45974.566386458333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45974.566386458333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45974.566386458333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45974.566386458333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45974.566386458333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45974.566386458333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45974.566386458333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45974.566386458333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45974.566386458333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45974.566386458333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45974.566386458333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45974.566386458333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45974.566386458333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45974.566386458333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45974.566386458333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45974.566386458333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45974.566386458333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45974.566386458333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45974.566386458333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45974.566386458333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45974.566386458333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45974.566386458333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45974.566386458333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45974.566386458333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45974.566386458333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45974.566386458333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45974.566386458333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45974.566386458333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45974.566386458333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45974.566386458333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45974.566386458333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45974.566386458333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45974.566386458333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45974.566386458333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45974.566386458333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45974.566386458333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45974.566386458333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45974.566386458333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45974.566386458333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45974.566386458333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45974.566386458333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45974.566386458333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45974.566386458333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45974.566386458333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45974.566386458333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45974.566386458333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45974.566386458333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45974.566386458333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45974.566386458333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45974.566386458333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45974.566386458333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45974.566386458333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45974.566386458333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45974.566386458333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45974.566386458333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45974.566386458333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45974.566386458333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45974.566386458333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45974.566386458333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45974.566386458333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45974.566386458333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45974.566386458333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45974.566386458333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45974.566386458333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45974.566386458333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45974.566386458333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45974.566386458333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45974.566386458333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45974.566386458333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45974.566386458333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45974.566386458333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45974.566386458333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45974.566386458333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45974.566386458333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45974.566386458333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45974.566386458333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45974.566386458333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45974.566386458333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45974.566386458333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45974.566386458333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45974.566386458333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45974.566386458333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45974.566386458333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45974.566386458333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45974.566386458333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45974.566386458333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45974.566386458333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45974.566386458333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45974.566386458333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45974.566386458333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45974.566386458333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45974.566386458333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45974.566386458333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45974.566386458333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45974.566386458333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45974.566386458333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45974.566386458333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45974.566386458333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45974.566386458333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45974.566386458333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45974.566386458333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45974.566386458333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45974.566386458333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45974.566386458333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45974.566386458333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45974.566386458333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45974.566386458333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45974.566386458333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45974.566386458333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45974.566386458333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45974.566386458333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45974.566386458333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45974.566386458333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45974.566386458333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45974.566386458333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45974.566386458333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45974.566386458333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45974.566386458333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45974.566386458333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45974.566386458333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45974.566386458333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45974.566386458333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45974.566386458333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45974.566386458333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45974.566386458333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45974.566386458333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45974.566386458333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45974.566386458333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45974.566386458333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45974.566386458333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45974.566386458333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45974.566386458333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45974.566386458333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45974.566386458333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45974.566386458333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45974.566386458333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45974.566386458333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45974.566386458333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45974.566386458333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45974.566386458333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45974.566386458333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45974.566386458333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45974.566386458333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45974.566386458333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45974.566386458333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45974.566386458333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45974.566386458333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45974.566386458333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45974.566386458333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45974.566386458333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45974.566386458333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45974.566386458333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45974.566386458333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45974.566386458333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45974.566386458333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45974.566386458333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45974.566386458333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45974.566386458333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45974.566386458333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45974.566386458333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45974.566386458333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45974.566386458333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45974.566386458333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45974.566386458333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45974.566386458333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45974.566386458333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45974.566386458333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45974.566386458333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45974.566386458333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45974.566386458333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45974.566386458333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45974.566386458333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45974.566386458333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45974.566386458333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45974.566386458333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45974.566386458333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45974.566386458333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45974.566386458333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45974.566386458333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45974.566386458333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45974.566386458333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45974.566386458333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45974.566386458333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45974.566386458333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45974.566386458333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45974.566386458333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45974.566386458333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45974.566386458333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45974.566386458333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45974.566386458333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45974.566386458333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45974.566386458333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45974.566386458333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45974.566386458333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45974.566386458333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45974.566386458333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45974.566386458333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45974.566386458333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45974.566386458333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45974.566386458333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45974.566386458333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45974.566386458333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45974.566386458333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45974.566386458333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45974.566386458333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45974.566386458333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45974.566386458333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45974.566386458333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45974.566386458333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45974.566386458333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45974.566386458333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45974.566386458333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45974.566386458333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45974.566386458333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45974.566386458333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45974.566386458333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45974.566386458333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45974.566386458333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45974.566386458333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45974.566386458333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45974.566386458333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45974.566386458333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45974.566386458333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45974.566386458333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45974.566386458333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45974.566386458333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45974.566386458333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45974.566386458333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45974.566386458333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45974.566386458333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45974.566386458333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45974.566386458333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45974.566386458333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45974.566386458333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45974.566386458333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45974.566386458333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45974.566386458333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45974.566386458333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45974.566386458333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45974.566386458333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45974.566386458333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45974.566386458333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45974.566386458333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45974.566386458333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45974.566386458333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45974.566386458333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45974.566386458333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45974.566386458333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45974.566386458333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45974.566386458333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45974.566386458333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45974.566386458333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45974.566386458333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45974.566386458333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45974.566386458333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45974.566386458333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45974.566386458333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45974.566386458333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45974.566386458333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45974.566386458333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45974.566386458333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45974.566386458333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45974.566386458333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45974.566386458333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45974.566386458333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45974.566386458333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45974.566386458333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45974.566386458333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45974.566386458333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45974.566386458333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45974.566386458333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45974.566386458333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45974.566386458333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45974.566386458333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45974.566386458333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45974.566386458333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45974.566386458333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45974.566386458333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45974.566386458333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45974.566386458333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45974.566386458333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45974.566386458333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45974.566386458333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45974.566386458333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45974.566386458333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45974.566386458333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45974.566386458333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45974.566386458333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45974.566386458333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45974.566386458333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45974.566386458333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45974.566386458333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45974.566386458333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45974.566386458333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45974.566386458333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45974.566386458333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45974.566386458333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45974.566386458333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45974.566386458333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45974.566386458333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45974.566386458333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45974.566386458333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45974.566386458333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45974.566386458333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45974.566386458333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45974.566386458333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45974.566386458333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45974.566386458333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45974.566386458333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45974.566386458333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45974.566386458333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45974.566386458333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45974.566386458333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45974.566386458333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45974.566386458333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45974.566386458333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45974.566386458333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45974.566386458333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45974.566386458333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45974.566386458333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45974.566386458333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45974.566386458333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45974.566386458333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45974.566386458333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45974.566386458333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45974.566386458333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45974.566386458333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45974.566386458333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45974.566386458333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45974.566386458333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45974.566386458333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45974.566386458333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45974.566386458333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45974.566386458333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45974.566386458333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45974.566386458333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45974.566386458333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45974.566386458333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45974.566386458333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45974.566386458333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45974.566386458333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45974.566386458333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45974.566386458333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45974.566386458333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45974.566386458333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45974.566386458333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45974.566386458333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45974.566386458333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45974.566386458333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45974.566386458333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45974.566386458333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45974.566386458333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45974.566386458333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45974.566386458333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45974.566386458333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45974.566386458333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45974.566386458333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45974.566386458333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45974.566386458333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45974.566386458333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45974.566386458333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45974.566386458333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45974.566386458333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45974.566386458333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45974.566386458333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45974.566386458333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45974.566386458333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45974.566386458333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45974.566386458333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45974.566386458333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45974.566386458333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45974.566386458333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45974.566386458333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45974.566386458333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45974.566386458333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45974.566386458333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45974.566386458333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45974.566386458333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45974.566386458333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45974.566386458333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45974.566386458333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45974.566386458333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45974.566386458333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45974.566386458333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45974.566386458333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45974.566386458333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45974.566386458333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45974.566386458333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45974.566386458333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45974.566386458333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45974.566386458333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45974.566386458333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45974.566386458333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45974.566386458333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45974.566386458333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45974.566386458333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45974.566386458333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45974.566386458333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45974.566386458333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45974.566386458333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45974.566386458333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45974.566386458333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45974.566386458333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45974.566386458333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45974.566386458333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45974.566386458333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45974.566386458333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45974.566386458333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45974.566386458333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45974.566386458333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45974.566386458333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45974.566386458333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45974.566386458333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45974.566386458333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45974.566386458333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45974.566386458333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45974.566386458333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45974.566386458333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45974.566386458333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45974.566386458333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45974.566386458333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45974.566386458333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45974.566386458333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45974.566386458333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45974.566386458333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45974.566386458333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45974.566386458333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45974.566386458333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45974.566386458333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45974.566386458333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45974.566386458333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45974.566386458333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45974.566386458333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45974.566386458333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45974.566386458333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45974.566386458333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45974.566386458333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45974.566386458333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45974.566386458333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45974.566386458333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45974.566386458333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45974.566386458333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45974.566386458333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45974.566386458333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45974.566386458333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45974.566386458333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45974.566386458333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45974.566386458333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45974.566386458333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45974.566386458333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45974.566386458333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45974.566386458333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45974.566386458333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45974.566386458333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45974.566386458333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45974.566386458333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45974.566386458333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45974.566386458333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45974.566386458333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45974.566386458333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45974.566386458333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45974.566386458333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45974.566386458333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45974.566386458333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45974.566386458333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45974.566386458333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45974.566386458333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45974.566386458333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45974.566386458333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45974.566386458333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45974.566386458333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45974.566386458333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45974.566386458333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45974.566386458333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45974.566386458333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45974.566386458333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45974.566386458333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45974.566386458333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45974.566386458333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45974.566386458333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45974.566386458333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45974.566386458333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45974.566386458333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45974.566386458333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45974.566386458333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45974.566386458333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45974.566386458333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45974.566386458333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45974.566386458333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45974.566386458333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45974.566386458333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45974.566386458333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45974.566386458333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45974.566386458333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45974.566386458333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45974.566386458333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45974.566386458333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45974.566386458333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45974.566386458333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45974.566386458333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45974.566386458333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45974.566386458333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45974.566386458333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45974.566386458333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45974.566386458333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45974.566386458333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45974.566386458333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45974.566386458333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45974.566386458333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45974.566386458333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45974.566386458333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45974.566386458333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45974.566386458333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45974.566386458333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45974.566386458333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45974.566386458333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45974.566386458333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45974.566386458333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45974.566386458333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45974.566386458333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45974.566386458333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45974.566386458333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45974.566386458333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45974.566386458333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45974.566386458333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45974.566386458333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45974.566386458333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45974.566386458333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45974.566386458333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45974.566386458333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45974.566386458333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45974.566386458333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45974.566386458333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45974.566386458333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45974.566386458333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45974.566386458333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45974.566386458333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45974.566386458333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45974.566386458333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45974.566386458333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45974.566386458333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45974.566386458333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45974.566386458333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45974.566386458333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45974.566386458333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45974.566386458333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45974.566386458333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45974.566386458333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45974.566386458333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45974.566386458333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45974.566386458333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45974.566386458333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45974.566386458333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45974.566386458333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45974.566386458333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45974.566386458333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45974.566386458333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45974.566386458333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45974.566386458333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45974.566386458333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45974.566386458333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45974.566386458333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45974.566386458333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45974.566386458333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45974.566386458333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45974.566386458333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45974.566386458333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45974.566386458333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45974.566386458333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45974.566386458333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45974.566386458333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45974.566386458333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45974.566386458333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45974.566386458333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45974.566386458333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45974.566386458333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45974.566386458333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45974.566386458333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45974.566386458333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45974.566386458333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45974.566386458333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45974.566386458333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45974.566386458333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45974.566386458333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45974.566386458333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45974.566386458333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45974.566386458333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45974.566386458333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45974.566386458333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45974.566386458333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45974.566386458333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45974.566386458333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45974.566386458333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45974.566386458333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45974.566386458333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45974.566386458333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45974.566386458333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45974.566386458333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45974.566386458333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45974.566386458333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45974.566386458333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45974.566386458333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45974.566386458333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45974.566386458333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45974.566386458333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45974.566386458333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45974.566386458333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45974.566386458333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45974.566386458333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45974.566386458333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45974.566386458333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45974.566386458333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45974.566386458333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45974.566386458333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45974.566386458333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45974.566386458333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45974.566386458333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45974.566386458333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45974.566386458333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45974.566386458333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45974.566386458333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45974.566386458333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45974.566386458333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45974.566386458333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45974.566386458333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45974.566386458333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45974.566386458333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45974.566386458333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45974.566386458333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45974.566386458333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45974.566386458333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45974.566386458333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45974.566386458333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45974.566386458333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45974.566386458333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45974.566386458333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45974.566386458333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45974.566386458333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45974.566386458333</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271.08566886573681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0.25110868055344326</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9.5819328700599726E-2</v>
      </c>
      <c r="H4" s="96">
        <v>45974.452511574076</v>
      </c>
      <c r="I4" s="135" t="str">
        <f>IFERROR(VLOOKUP(D4,DB!A:F,6,0),"")</f>
        <v>SCECO</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45974.566386458333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45974.566386458333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45974.566386458333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45974.566386458333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45974.566386458333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45974.566386458333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45974.566386458333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45974.566386458333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45974.566386458333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45974.566386458333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45974.566386458333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45974.566386458333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45974.566386458333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45974.566386458333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45974.566386458333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45974.566386458333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45974.566386458333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45974.566386458333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45974.566386458333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45974.566386458333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45974.566386458333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45974.566386458333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45974.566386458333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45974.566386458333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45974.566386458333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45974.566386458333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45974.566386458333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45974.566386458333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45974.566386458333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45974.566386458333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45974.566386458333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45974.566386458333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45974.566386458333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45974.566386458333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45974.566386458333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45974.566386458333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45974.566386458333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45974.566386458333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45974.566386458333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45974.566386458333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45974.566386458333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45974.566386458333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45974.566386458333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45974.566386458333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45974.566386458333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45974.566386458333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45974.566386458333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45974.566386458333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45974.566386458333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45974.566386458333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45974.566386458333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45974.566386458333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45974.566386458333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45974.566386458333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45974.566386458333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45974.566386458333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45974.566386458333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45974.566386458333</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82.734326273144688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48.377509143516363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11" ca="1" si="1">IFERROR(NOW()-F4,"")</f>
        <v>25.905275347220595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45974.566386458333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45974.566386458333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45974.566386458333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45974.566386458333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45974.566386458333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45974.566386458333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45974.566386458333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45974.566386458333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45974.566386458333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45974.566386458333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45974.566386458333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45974.566386458333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45974.566386458333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45974.566386458333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45974.566386458333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45974.566386458333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45974.566386458333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45974.566386458333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45974.566386458333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45974.566386458333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45974.566386458333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45974.566386458333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45974.566386458333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45974.566386458333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45974.566386458333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45974.566386458333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45974.566386458333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45974.566386458333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45974.566386458333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45974.566386458333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45974.566386458333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45974.566386458333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45974.566386458333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45974.566386458333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45974.566386458333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45974.566386458333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45974.566386458333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45974.566386458333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45974.566386458333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45974.566386458333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45974.566386458333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45974.566386458333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45974.566386458333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45974.566386458333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45974.566386458333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45974.566386458333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45974.566386458333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45974.566386458333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45974.566386458333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45974.566386458333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45974.566386458333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45974.566386458333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45974.566386458333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45974.566386458333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45974.566386458333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45974.566386458333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45974.566386458333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45974.566386458333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45974.566386458333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45974.566386458333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45974.566386458333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45974.566386458333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45974.566386458333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45974.566386458333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45974.566386458333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45974.566386458333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45974.566386458333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45974.566386458333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45974.566386458333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45974.566386458333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45974.566386458333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45974.566386458333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45974.566386458333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45974.566386458333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45974.566386458333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45974.566386458333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45974.566386458333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45974.566386458333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45974.566386458333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45974.566386458333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45974.566386458333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45974.566386458333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45974.566386458333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45974.566386458333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45974.566386458333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45974.566386458333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45974.566386458333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45974.566386458333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45974.566386458333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45974.566386458333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45974.566386458333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45974.566386458333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45974.566386458333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45974.566386458333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45974.566386458333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45974.566386458333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45974.566386458333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45974.566386458333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45974.566386458333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45974.566386458333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45974.566386458333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45974.566386458333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45974.566386458333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45974.566386458333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45974.566386458333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45974.566386458333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45974.566386458333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45974.566386458333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45974.566386458333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45974.566386458333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45974.566386458333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45974.566386458333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45974.566386458333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45974.566386458333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45974.566386458333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45974.566386458333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45974.566386458333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45974.566386458333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45974.566386458333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45974.566386458333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45974.566386458333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45974.566386458333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45974.566386458333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45974.566386458333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45974.566386458333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45974.566386458333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45974.566386458333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45974.566386458333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45974.566386458333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45974.566386458333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45974.566386458333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45974.566386458333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45974.566386458333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45974.566386458333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45974.566386458333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45974.566386458333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45974.566386458333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45974.566386458333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45974.566386458333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45974.566386458333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45974.566386458333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45974.566386458333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45974.566386458333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45974.566386458333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45974.566386458333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45974.566386458333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45974.566386458333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45974.566386458333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45974.566386458333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45974.566386458333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45974.566386458333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45974.566386458333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45974.566386458333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45974.566386458333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45974.566386458333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45974.566386458333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45974.566386458333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45974.566386458333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45974.566386458333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45974.566386458333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45974.566386458333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45974.566386458333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45974.566386458333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45974.566386458333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45974.566386458333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45974.566386458333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45974.566386458333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45974.566386458333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45974.566386458333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45974.566386458333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45974.566386458333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45974.566386458333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45974.566386458333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45974.566386458333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45974.566386458333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45974.566386458333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45974.566386458333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45974.566386458333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45974.566386458333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45974.566386458333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45974.566386458333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45974.566386458333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45974.566386458333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45974.566386458333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45974.566386458333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45974.566386458333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45974.566386458333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45974.566386458333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45974.566386458333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45974.566386458333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45974.566386458333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45974.566386458333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45974.566386458333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45974.566386458333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45974.566386458333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45974.566386458333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45974.566386458333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45974.566386458333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45974.566386458333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45974.566386458333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45974.566386458333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45974.566386458333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45974.566386458333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45974.566386458333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45974.566386458333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45974.566386458333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45974.566386458333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45974.566386458333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45974.566386458333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45974.566386458333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45974.566386458333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45974.566386458333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45974.566386458333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45974.566386458333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45974.566386458333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45974.566386458333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45974.566386458333</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tabSelected="1" workbookViewId="0">
      <selection activeCell="E3" sqref="E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34529</v>
      </c>
      <c r="E2" s="124" t="s">
        <v>39100</v>
      </c>
      <c r="F2" s="143">
        <v>45974.479039351849</v>
      </c>
      <c r="G2" s="105">
        <f t="shared" ref="G2:G41" ca="1" si="0">IFERROR(NOW()-F2,"-")</f>
        <v>8.7347106484230608E-2</v>
      </c>
      <c r="H2" s="143">
        <v>45974.471817129626</v>
      </c>
      <c r="I2" s="141" t="str">
        <f>IFERROR(VLOOKUP(D2,DB!A:F,6,0),"")</f>
        <v>Generator-SG</v>
      </c>
      <c r="J2" s="141" t="str">
        <f>IFERROR(VLOOKUP(D2,DB!A:G,7,0),"")</f>
        <v>Dead</v>
      </c>
      <c r="K2" s="144" t="s">
        <v>39126</v>
      </c>
      <c r="L2" s="145" t="str">
        <f>IFERROR(VLOOKUP(D2,DB!A:I,9,0),"")</f>
        <v>Latis</v>
      </c>
    </row>
    <row r="3" spans="1:16382" ht="31.5" customHeight="1">
      <c r="A3" s="140" t="s">
        <v>39127</v>
      </c>
      <c r="B3" s="141" t="str">
        <f>IFERROR(VLOOKUP(D3,DB!A:K,11,0),"")</f>
        <v>R6</v>
      </c>
      <c r="C3" s="142">
        <v>2</v>
      </c>
      <c r="D3" s="141" t="s">
        <v>29455</v>
      </c>
      <c r="E3" s="124" t="s">
        <v>39100</v>
      </c>
      <c r="F3" s="143"/>
      <c r="G3" s="105">
        <f t="shared" ca="1" si="0"/>
        <v>45974.566386458333</v>
      </c>
      <c r="H3" s="143">
        <v>45974.548541666663</v>
      </c>
      <c r="I3" s="141" t="str">
        <f>IFERROR(VLOOKUP(D3,DB!A:F,6,0),"")</f>
        <v>SCECO</v>
      </c>
      <c r="J3" s="141" t="str">
        <f>IFERROR(VLOOKUP(D3,DB!A:G,7,0),"")</f>
        <v>Vandalized</v>
      </c>
      <c r="K3" s="144" t="s">
        <v>39128</v>
      </c>
      <c r="L3" s="145" t="str">
        <f>IFERROR(VLOOKUP(D3,DB!A:I,9,0),"")</f>
        <v>Latis</v>
      </c>
    </row>
    <row r="4" spans="1:16382" ht="31.5" customHeight="1">
      <c r="A4" s="140"/>
      <c r="B4" s="141" t="str">
        <f>IFERROR(VLOOKUP(D4,DB!A:K,11,0),"")</f>
        <v/>
      </c>
      <c r="C4" s="142"/>
      <c r="D4" s="141"/>
      <c r="E4" s="124"/>
      <c r="F4" s="143"/>
      <c r="G4" s="105">
        <f t="shared" ca="1" si="0"/>
        <v>45974.566386458333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45974.566386458333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45974.566386458333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45974.566386458333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45974.566386458333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45974.566386458333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45974.566386458333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45974.566386458333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45974.566386458333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45974.566386458333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45974.566386458333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45974.566386458333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45974.566386458333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45974.566386458333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45974.566386458333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45974.566386458333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45974.566386458333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45974.566386458333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45974.566386458333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45974.566386458333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45974.566386458333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45974.566386458333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45974.566386458333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45974.566386458333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45974.566386458333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45974.566386458333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45974.566386458333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45974.566386458333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45974.566386458333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45974.566386458333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45974.566386458333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45974.566386458333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45974.566386458333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45974.566386458333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45974.566386458333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45974.566386458333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45974.566386458333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45974.566386458333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45974.566386458333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45974.566386458333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45974.566386458333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45974.566386458333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45974.566386458333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45974.566386458333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45974.566386458333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45974.566386458333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45974.566386458333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45974.566386458333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45974.566386458333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45974.566386458333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45974.566386458333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45974.566386458333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45974.566386458333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45974.566386458333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45974.566386458333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45974.566386458333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45974.566386458333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45974.566386458333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45974.566386458333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45974.566386458333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45974.566386458333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45974.566386458333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45974.566386458333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45974.566386458333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45974.566386458333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45974.566386458333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45974.566386458333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45974.566386458333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45974.566386458333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45974.566386458333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45974.566386458333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45974.566386458333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45974.566386458333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45974.566386458333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45974.566386458333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45974.566386458333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45974.566386458333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45974.566386458333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45974.566386458333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45974.566386458333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45974.566386458333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45974.566386458333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45974.566386458333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45974.566386458333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45974.566386458333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45974.566386458333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45974.566386458333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45974.566386458333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45974.566386458333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45974.566386458333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45974.566386458333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45974.566386458333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45974.566386458333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45974.566386458333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45974.566386458333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45974.566386458333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45974.566386458333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45974.566386458333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45974.566386458333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45974.566386458333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45974.566386458333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45974.566386458333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45974.566386458333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45974.566386458333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45974.566386458333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45974.566386458333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45974.566386458333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45974.566386458333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45974.566386458333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45974.566386458333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45974.566386458333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45974.566386458333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45974.566386458333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45974.566386458333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45974.566386458333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45974.566386458333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45974.566386458333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45974.566386458333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45974.566386458333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45974.566386458333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45974.566386458333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45974.566386458333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45974.566386458333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45974.566386458333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45974.566386458333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45974.566386458333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45974.566386458333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45974.566386458333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45974.566386458333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45974.566386458333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45974.566386458333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45974.566386458333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45974.566386458333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45974.566386458333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45974.566386458333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45974.566386458333</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